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to_zošit"/>
  <mc:AlternateContent xmlns:mc="http://schemas.openxmlformats.org/markup-compatibility/2006">
    <mc:Choice Requires="x15">
      <x15ac:absPath xmlns:x15ac="http://schemas.microsoft.com/office/spreadsheetml/2010/11/ac" url="E:\Work\Mosty\Pripomienky odpovede\"/>
    </mc:Choice>
  </mc:AlternateContent>
  <xr:revisionPtr revIDLastSave="0" documentId="13_ncr:1_{9BAE76CF-AB29-4F81-9A99-D0BC3292B91E}" xr6:coauthVersionLast="47" xr6:coauthVersionMax="47" xr10:uidLastSave="{00000000-0000-0000-0000-000000000000}"/>
  <bookViews>
    <workbookView xWindow="19200" yWindow="0" windowWidth="19200" windowHeight="21150" xr2:uid="{00000000-000D-0000-FFFF-FFFF00000000}"/>
  </bookViews>
  <sheets>
    <sheet name="zoznam" sheetId="1" r:id="rId1"/>
    <sheet name="doc" sheetId="4" state="hidden" r:id="rId2"/>
  </sheets>
  <externalReferences>
    <externalReference r:id="rId3"/>
  </externalReferences>
  <definedNames>
    <definedName name="_xlnm._FilterDatabase" localSheetId="0" hidden="1">zoznam!$A$2:$O$2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F3" i="1" l="1"/>
  <c r="F4" i="1"/>
  <c r="F5" i="1"/>
  <c r="F108" i="1"/>
  <c r="F109" i="1"/>
  <c r="F71" i="1"/>
  <c r="F72" i="1"/>
  <c r="F29" i="1"/>
  <c r="F20" i="1"/>
  <c r="F21" i="1"/>
  <c r="F30" i="1"/>
  <c r="F31" i="1"/>
  <c r="F49" i="1"/>
  <c r="F137" i="1"/>
  <c r="F32" i="1"/>
  <c r="F33" i="1"/>
  <c r="F140" i="1"/>
  <c r="F85" i="1"/>
  <c r="F107" i="1"/>
  <c r="F86" i="1"/>
  <c r="F87" i="1"/>
  <c r="F88" i="1"/>
  <c r="F89" i="1"/>
  <c r="F90" i="1"/>
  <c r="F91" i="1"/>
  <c r="F38" i="1"/>
  <c r="F39" i="1"/>
  <c r="F125" i="1"/>
  <c r="F126" i="1"/>
  <c r="F46" i="1"/>
  <c r="F6" i="1"/>
  <c r="F7" i="1"/>
  <c r="F8" i="1"/>
  <c r="F131" i="1"/>
  <c r="F132" i="1"/>
  <c r="F133" i="1"/>
  <c r="F134" i="1"/>
  <c r="F50" i="1"/>
  <c r="F51" i="1"/>
  <c r="F52" i="1"/>
  <c r="F53" i="1"/>
  <c r="F114" i="1"/>
  <c r="F115" i="1"/>
  <c r="F116" i="1"/>
  <c r="F40" i="1"/>
  <c r="F25" i="1"/>
  <c r="F26" i="1"/>
  <c r="F92" i="1"/>
  <c r="F93" i="1"/>
  <c r="F84" i="1"/>
  <c r="F75" i="1"/>
  <c r="F94" i="1"/>
  <c r="F95" i="1"/>
  <c r="F96" i="1"/>
  <c r="F97" i="1"/>
  <c r="F98" i="1"/>
  <c r="F56" i="1"/>
  <c r="F44" i="1"/>
  <c r="F128" i="1"/>
  <c r="F129" i="1"/>
  <c r="F47" i="1"/>
  <c r="F48" i="1"/>
  <c r="F122" i="1"/>
  <c r="F9" i="1"/>
  <c r="F10" i="1"/>
  <c r="F11" i="1"/>
  <c r="F22" i="1"/>
  <c r="F23" i="1"/>
  <c r="F24" i="1"/>
  <c r="F127" i="1"/>
  <c r="F76" i="1"/>
  <c r="F77" i="1"/>
  <c r="F78" i="1"/>
  <c r="F63" i="1"/>
  <c r="F79" i="1"/>
  <c r="F80" i="1"/>
  <c r="F113" i="1"/>
  <c r="F142" i="1"/>
  <c r="F118" i="1"/>
  <c r="F119" i="1"/>
  <c r="F120" i="1"/>
  <c r="F121" i="1"/>
  <c r="F123" i="1"/>
  <c r="F124" i="1"/>
  <c r="F64" i="1"/>
  <c r="F65" i="1"/>
  <c r="F135" i="1"/>
  <c r="F99" i="1"/>
  <c r="F100" i="1"/>
  <c r="F101" i="1"/>
  <c r="F138" i="1"/>
  <c r="F66" i="1"/>
  <c r="F67" i="1"/>
  <c r="F117" i="1"/>
  <c r="F68" i="1"/>
  <c r="F69" i="1"/>
  <c r="F70" i="1"/>
  <c r="F27" i="1"/>
  <c r="F28" i="1"/>
  <c r="F12" i="1"/>
  <c r="F36" i="1"/>
  <c r="F37" i="1"/>
  <c r="F130" i="1"/>
  <c r="F35" i="1"/>
  <c r="F73" i="1"/>
  <c r="F74" i="1"/>
  <c r="F112" i="1"/>
  <c r="F81" i="1"/>
  <c r="F139" i="1"/>
  <c r="F141" i="1"/>
  <c r="F105" i="1"/>
  <c r="F106" i="1"/>
  <c r="F45" i="1"/>
  <c r="F54" i="1"/>
  <c r="F55" i="1"/>
  <c r="F110" i="1"/>
  <c r="F111" i="1"/>
  <c r="F82" i="1"/>
  <c r="F83" i="1"/>
  <c r="F57" i="1"/>
  <c r="F58" i="1"/>
  <c r="F59" i="1"/>
  <c r="F60" i="1"/>
  <c r="F61" i="1"/>
  <c r="F62" i="1"/>
  <c r="F136" i="1"/>
  <c r="F13" i="1"/>
  <c r="F14" i="1"/>
  <c r="F15" i="1"/>
  <c r="F16" i="1"/>
  <c r="F17" i="1"/>
  <c r="F18" i="1"/>
  <c r="F19" i="1"/>
  <c r="F102" i="1"/>
  <c r="F103" i="1"/>
  <c r="F104" i="1"/>
  <c r="F41" i="1"/>
  <c r="F42" i="1"/>
  <c r="F43" i="1"/>
  <c r="E3" i="1"/>
  <c r="G3" i="1" s="1"/>
  <c r="E4" i="1"/>
  <c r="G4" i="1" s="1"/>
  <c r="E5" i="1"/>
  <c r="G5" i="1" s="1"/>
  <c r="E108" i="1"/>
  <c r="G108" i="1" s="1"/>
  <c r="E109" i="1"/>
  <c r="G109" i="1" s="1"/>
  <c r="E71" i="1"/>
  <c r="E72" i="1"/>
  <c r="E29" i="1"/>
  <c r="E20" i="1"/>
  <c r="G20" i="1" s="1"/>
  <c r="E21" i="1"/>
  <c r="E30" i="1"/>
  <c r="E31" i="1"/>
  <c r="G31" i="1" s="1"/>
  <c r="E49" i="1"/>
  <c r="G49" i="1" s="1"/>
  <c r="E137" i="1"/>
  <c r="E32" i="1"/>
  <c r="E33" i="1"/>
  <c r="E140" i="1"/>
  <c r="G140" i="1" s="1"/>
  <c r="E85" i="1"/>
  <c r="G85" i="1" s="1"/>
  <c r="E107" i="1"/>
  <c r="G107" i="1" s="1"/>
  <c r="E86" i="1"/>
  <c r="G86" i="1" s="1"/>
  <c r="E87" i="1"/>
  <c r="G87" i="1" s="1"/>
  <c r="E88" i="1"/>
  <c r="E89" i="1"/>
  <c r="E90" i="1"/>
  <c r="E91" i="1"/>
  <c r="G91" i="1" s="1"/>
  <c r="E38" i="1"/>
  <c r="G38" i="1" s="1"/>
  <c r="E39" i="1"/>
  <c r="G39" i="1" s="1"/>
  <c r="E125" i="1"/>
  <c r="G125" i="1" s="1"/>
  <c r="E126" i="1"/>
  <c r="G126" i="1" s="1"/>
  <c r="E46" i="1"/>
  <c r="E6" i="1"/>
  <c r="E7" i="1"/>
  <c r="E8" i="1"/>
  <c r="G8" i="1" s="1"/>
  <c r="E131" i="1"/>
  <c r="E132" i="1"/>
  <c r="E133" i="1"/>
  <c r="G133" i="1" s="1"/>
  <c r="E134" i="1"/>
  <c r="G134" i="1" s="1"/>
  <c r="E50" i="1"/>
  <c r="E51" i="1"/>
  <c r="E52" i="1"/>
  <c r="E53" i="1"/>
  <c r="G53" i="1" s="1"/>
  <c r="E114" i="1"/>
  <c r="G114" i="1" s="1"/>
  <c r="E115" i="1"/>
  <c r="G115" i="1" s="1"/>
  <c r="E116" i="1"/>
  <c r="G116" i="1" s="1"/>
  <c r="E40" i="1"/>
  <c r="G40" i="1" s="1"/>
  <c r="E25" i="1"/>
  <c r="E26" i="1"/>
  <c r="E92" i="1"/>
  <c r="E93" i="1"/>
  <c r="G93" i="1" s="1"/>
  <c r="E84" i="1"/>
  <c r="G84" i="1" s="1"/>
  <c r="E75" i="1"/>
  <c r="G75" i="1" s="1"/>
  <c r="E94" i="1"/>
  <c r="G94" i="1" s="1"/>
  <c r="E95" i="1"/>
  <c r="G95" i="1" s="1"/>
  <c r="E96" i="1"/>
  <c r="E97" i="1"/>
  <c r="E98" i="1"/>
  <c r="E56" i="1"/>
  <c r="G56" i="1" s="1"/>
  <c r="E44" i="1"/>
  <c r="E128" i="1"/>
  <c r="E129" i="1"/>
  <c r="G129" i="1" s="1"/>
  <c r="E47" i="1"/>
  <c r="G47" i="1" s="1"/>
  <c r="E48" i="1"/>
  <c r="E122" i="1"/>
  <c r="E9" i="1"/>
  <c r="E10" i="1"/>
  <c r="G10" i="1" s="1"/>
  <c r="E11" i="1"/>
  <c r="G11" i="1" s="1"/>
  <c r="E22" i="1"/>
  <c r="G22" i="1" s="1"/>
  <c r="E23" i="1"/>
  <c r="G23" i="1" s="1"/>
  <c r="E24" i="1"/>
  <c r="G24" i="1" s="1"/>
  <c r="E127" i="1"/>
  <c r="E76" i="1"/>
  <c r="E77" i="1"/>
  <c r="E78" i="1"/>
  <c r="G78" i="1" s="1"/>
  <c r="E63" i="1"/>
  <c r="G63" i="1" s="1"/>
  <c r="E79" i="1"/>
  <c r="G79" i="1" s="1"/>
  <c r="E80" i="1"/>
  <c r="G80" i="1" s="1"/>
  <c r="E113" i="1"/>
  <c r="G113" i="1" s="1"/>
  <c r="E142" i="1"/>
  <c r="E118" i="1"/>
  <c r="E119" i="1"/>
  <c r="E120" i="1"/>
  <c r="G120" i="1" s="1"/>
  <c r="E121" i="1"/>
  <c r="E123" i="1"/>
  <c r="E124" i="1"/>
  <c r="G124" i="1" s="1"/>
  <c r="E64" i="1"/>
  <c r="G64" i="1" s="1"/>
  <c r="E65" i="1"/>
  <c r="E135" i="1"/>
  <c r="E99" i="1"/>
  <c r="E100" i="1"/>
  <c r="G100" i="1" s="1"/>
  <c r="E101" i="1"/>
  <c r="G101" i="1" s="1"/>
  <c r="E138" i="1"/>
  <c r="G138" i="1" s="1"/>
  <c r="E66" i="1"/>
  <c r="G66" i="1" s="1"/>
  <c r="E67" i="1"/>
  <c r="G67" i="1" s="1"/>
  <c r="E117" i="1"/>
  <c r="E68" i="1"/>
  <c r="E69" i="1"/>
  <c r="E70" i="1"/>
  <c r="G70" i="1" s="1"/>
  <c r="E27" i="1"/>
  <c r="E28" i="1"/>
  <c r="G28" i="1" s="1"/>
  <c r="E12" i="1"/>
  <c r="G12" i="1" s="1"/>
  <c r="E36" i="1"/>
  <c r="G36" i="1" s="1"/>
  <c r="E37" i="1"/>
  <c r="E130" i="1"/>
  <c r="E35" i="1"/>
  <c r="E73" i="1"/>
  <c r="G73" i="1" s="1"/>
  <c r="E74" i="1"/>
  <c r="E112" i="1"/>
  <c r="E81" i="1"/>
  <c r="G81" i="1" s="1"/>
  <c r="E139" i="1"/>
  <c r="G139" i="1" s="1"/>
  <c r="E141" i="1"/>
  <c r="E105" i="1"/>
  <c r="E106" i="1"/>
  <c r="E45" i="1"/>
  <c r="E54" i="1"/>
  <c r="G54" i="1" s="1"/>
  <c r="E55" i="1"/>
  <c r="G55" i="1" s="1"/>
  <c r="E110" i="1"/>
  <c r="G110" i="1" s="1"/>
  <c r="E111" i="1"/>
  <c r="G111" i="1" s="1"/>
  <c r="E82" i="1"/>
  <c r="E83" i="1"/>
  <c r="E57" i="1"/>
  <c r="E58" i="1"/>
  <c r="E59" i="1"/>
  <c r="G59" i="1" s="1"/>
  <c r="E60" i="1"/>
  <c r="G60" i="1" s="1"/>
  <c r="E61" i="1"/>
  <c r="G61" i="1" s="1"/>
  <c r="E62" i="1"/>
  <c r="E136" i="1"/>
  <c r="E13" i="1"/>
  <c r="E14" i="1"/>
  <c r="E15" i="1"/>
  <c r="E16" i="1"/>
  <c r="E17" i="1"/>
  <c r="E18" i="1"/>
  <c r="G18" i="1" s="1"/>
  <c r="E19" i="1"/>
  <c r="G19" i="1" s="1"/>
  <c r="E102" i="1"/>
  <c r="E103" i="1"/>
  <c r="E104" i="1"/>
  <c r="E41" i="1"/>
  <c r="E42" i="1"/>
  <c r="G42" i="1" s="1"/>
  <c r="E43" i="1"/>
  <c r="G43" i="1" s="1"/>
  <c r="G34" i="1"/>
  <c r="G15" i="1" l="1"/>
  <c r="G58" i="1"/>
  <c r="G103" i="1"/>
  <c r="G13" i="1"/>
  <c r="G105" i="1"/>
  <c r="G130" i="1"/>
  <c r="G135" i="1"/>
  <c r="G118" i="1"/>
  <c r="G122" i="1"/>
  <c r="G97" i="1"/>
  <c r="G51" i="1"/>
  <c r="G6" i="1"/>
  <c r="G32" i="1"/>
  <c r="G72" i="1"/>
  <c r="G102" i="1"/>
  <c r="G136" i="1"/>
  <c r="G37" i="1"/>
  <c r="G142" i="1"/>
  <c r="G48" i="1"/>
  <c r="G96" i="1"/>
  <c r="G50" i="1"/>
  <c r="G46" i="1"/>
  <c r="G137" i="1"/>
  <c r="G71" i="1"/>
  <c r="G14" i="1"/>
  <c r="G35" i="1"/>
  <c r="G119" i="1"/>
  <c r="G9" i="1"/>
  <c r="G98" i="1"/>
  <c r="G92" i="1"/>
  <c r="G52" i="1"/>
  <c r="G7" i="1"/>
  <c r="G90" i="1"/>
  <c r="G33" i="1"/>
  <c r="G29" i="1"/>
  <c r="G104" i="1"/>
  <c r="G106" i="1"/>
  <c r="G99" i="1"/>
  <c r="G57" i="1"/>
  <c r="G69" i="1"/>
  <c r="G77" i="1"/>
  <c r="G16" i="1"/>
  <c r="G82" i="1"/>
  <c r="G74" i="1"/>
  <c r="G117" i="1"/>
  <c r="G121" i="1"/>
  <c r="G127" i="1"/>
  <c r="G44" i="1"/>
  <c r="G25" i="1"/>
  <c r="G131" i="1"/>
  <c r="G88" i="1"/>
  <c r="G21" i="1"/>
  <c r="G41" i="1"/>
  <c r="G62" i="1"/>
  <c r="G45" i="1"/>
  <c r="G141" i="1"/>
  <c r="G27" i="1"/>
  <c r="G65" i="1"/>
  <c r="G112" i="1"/>
  <c r="G68" i="1"/>
  <c r="G123" i="1"/>
  <c r="G76" i="1"/>
  <c r="G128" i="1"/>
  <c r="G26" i="1"/>
  <c r="G132" i="1"/>
  <c r="G89" i="1"/>
  <c r="G30" i="1"/>
  <c r="G17" i="1"/>
  <c r="G83" i="1"/>
  <c r="O3" i="1"/>
  <c r="O4" i="1"/>
  <c r="O108" i="1"/>
  <c r="O109" i="1"/>
  <c r="O71" i="1"/>
  <c r="O72" i="1"/>
  <c r="O29" i="1"/>
  <c r="O20" i="1"/>
  <c r="O30" i="1"/>
  <c r="O49" i="1"/>
  <c r="O137" i="1"/>
  <c r="O32" i="1"/>
  <c r="O140" i="1"/>
  <c r="O85" i="1"/>
  <c r="O107" i="1"/>
  <c r="O86" i="1"/>
  <c r="O38" i="1"/>
  <c r="O39" i="1"/>
  <c r="O125" i="1"/>
  <c r="O46" i="1"/>
  <c r="O6" i="1"/>
  <c r="O131" i="1"/>
  <c r="O50" i="1"/>
  <c r="O114" i="1"/>
  <c r="O40" i="1"/>
  <c r="O25" i="1"/>
  <c r="O92" i="1"/>
  <c r="O84" i="1"/>
  <c r="O75" i="1"/>
  <c r="O94" i="1"/>
  <c r="O95" i="1"/>
  <c r="O56" i="1"/>
  <c r="O44" i="1"/>
  <c r="O128" i="1"/>
  <c r="O47" i="1"/>
  <c r="O122" i="1"/>
  <c r="O22" i="1"/>
  <c r="O127" i="1"/>
  <c r="O76" i="1"/>
  <c r="O63" i="1"/>
  <c r="O79" i="1"/>
  <c r="O113" i="1"/>
  <c r="O142" i="1"/>
  <c r="O118" i="1"/>
  <c r="O123" i="1"/>
  <c r="O64" i="1"/>
  <c r="O135" i="1"/>
  <c r="O99" i="1"/>
  <c r="O138" i="1"/>
  <c r="O66" i="1"/>
  <c r="O117" i="1"/>
  <c r="O68" i="1"/>
  <c r="O70" i="1"/>
  <c r="O27" i="1"/>
  <c r="O12" i="1"/>
  <c r="O36" i="1"/>
  <c r="O130" i="1"/>
  <c r="O35" i="1"/>
  <c r="O73" i="1"/>
  <c r="O112" i="1"/>
  <c r="O81" i="1"/>
  <c r="O139" i="1"/>
  <c r="O141" i="1"/>
  <c r="O105" i="1"/>
  <c r="O45" i="1"/>
  <c r="O54" i="1"/>
  <c r="O110" i="1"/>
  <c r="O82" i="1"/>
  <c r="O57" i="1"/>
  <c r="O60" i="1"/>
  <c r="O136" i="1"/>
  <c r="O13" i="1"/>
  <c r="O102" i="1"/>
  <c r="O41" i="1"/>
  <c r="O34" i="1"/>
  <c r="Q3" i="1" l="1"/>
  <c r="Q4" i="1" l="1"/>
  <c r="N9" i="1" s="1"/>
  <c r="L9" i="1" s="1"/>
  <c r="M9" i="1" s="1"/>
  <c r="N72" i="1" l="1"/>
  <c r="L72" i="1" s="1"/>
  <c r="M72" i="1" s="1"/>
  <c r="N109" i="1"/>
  <c r="L109" i="1" s="1"/>
  <c r="M109" i="1" s="1"/>
  <c r="N85" i="1"/>
  <c r="L85" i="1" s="1"/>
  <c r="M85" i="1" s="1"/>
  <c r="N95" i="1"/>
  <c r="L95" i="1" s="1"/>
  <c r="M95" i="1" s="1"/>
  <c r="N113" i="1"/>
  <c r="L113" i="1" s="1"/>
  <c r="M113" i="1" s="1"/>
  <c r="N99" i="1"/>
  <c r="L99" i="1" s="1"/>
  <c r="M99" i="1" s="1"/>
  <c r="N12" i="1"/>
  <c r="L12" i="1" s="1"/>
  <c r="M12" i="1" s="1"/>
  <c r="N71" i="1"/>
  <c r="L71" i="1" s="1"/>
  <c r="M71" i="1" s="1"/>
  <c r="N107" i="1"/>
  <c r="L107" i="1" s="1"/>
  <c r="M107" i="1" s="1"/>
  <c r="N114" i="1"/>
  <c r="L114" i="1" s="1"/>
  <c r="M114" i="1" s="1"/>
  <c r="N142" i="1"/>
  <c r="L142" i="1" s="1"/>
  <c r="M142" i="1" s="1"/>
  <c r="N45" i="1"/>
  <c r="L45" i="1" s="1"/>
  <c r="M45" i="1" s="1"/>
  <c r="N41" i="1"/>
  <c r="L41" i="1" s="1"/>
  <c r="M41" i="1" s="1"/>
  <c r="N6" i="1"/>
  <c r="L6" i="1" s="1"/>
  <c r="M6" i="1" s="1"/>
  <c r="N22" i="1"/>
  <c r="L22" i="1" s="1"/>
  <c r="M22" i="1" s="1"/>
  <c r="N46" i="1"/>
  <c r="L46" i="1" s="1"/>
  <c r="M46" i="1" s="1"/>
  <c r="N36" i="1"/>
  <c r="L36" i="1" s="1"/>
  <c r="M36" i="1" s="1"/>
  <c r="N136" i="1"/>
  <c r="L136" i="1" s="1"/>
  <c r="M136" i="1" s="1"/>
  <c r="N29" i="1"/>
  <c r="L29" i="1" s="1"/>
  <c r="M29" i="1" s="1"/>
  <c r="N86" i="1"/>
  <c r="L86" i="1" s="1"/>
  <c r="M86" i="1" s="1"/>
  <c r="N118" i="1"/>
  <c r="L118" i="1" s="1"/>
  <c r="M118" i="1" s="1"/>
  <c r="N54" i="1"/>
  <c r="L54" i="1" s="1"/>
  <c r="M54" i="1" s="1"/>
  <c r="N110" i="1"/>
  <c r="L110" i="1" s="1"/>
  <c r="M110" i="1" s="1"/>
  <c r="N20" i="1"/>
  <c r="L20" i="1" s="1"/>
  <c r="M20" i="1" s="1"/>
  <c r="N138" i="1"/>
  <c r="L138" i="1" s="1"/>
  <c r="M138" i="1" s="1"/>
  <c r="N130" i="1"/>
  <c r="L130" i="1" s="1"/>
  <c r="M130" i="1" s="1"/>
  <c r="N13" i="1"/>
  <c r="L13" i="1" s="1"/>
  <c r="M13" i="1" s="1"/>
  <c r="N40" i="1"/>
  <c r="L40" i="1" s="1"/>
  <c r="M40" i="1" s="1"/>
  <c r="N30" i="1"/>
  <c r="L30" i="1" s="1"/>
  <c r="M30" i="1" s="1"/>
  <c r="N131" i="1"/>
  <c r="L131" i="1" s="1"/>
  <c r="M131" i="1" s="1"/>
  <c r="N25" i="1"/>
  <c r="L25" i="1" s="1"/>
  <c r="M25" i="1" s="1"/>
  <c r="N44" i="1"/>
  <c r="L44" i="1" s="1"/>
  <c r="M44" i="1" s="1"/>
  <c r="N127" i="1"/>
  <c r="L127" i="1" s="1"/>
  <c r="M127" i="1" s="1"/>
  <c r="N73" i="1"/>
  <c r="L73" i="1" s="1"/>
  <c r="M73" i="1" s="1"/>
  <c r="N76" i="1"/>
  <c r="L76" i="1" s="1"/>
  <c r="M76" i="1" s="1"/>
  <c r="N117" i="1"/>
  <c r="L117" i="1" s="1"/>
  <c r="M117" i="1" s="1"/>
  <c r="N92" i="1"/>
  <c r="L92" i="1" s="1"/>
  <c r="M92" i="1" s="1"/>
  <c r="N112" i="1"/>
  <c r="L112" i="1" s="1"/>
  <c r="M112" i="1" s="1"/>
  <c r="N47" i="1"/>
  <c r="L47" i="1" s="1"/>
  <c r="M47" i="1" s="1"/>
  <c r="N81" i="1"/>
  <c r="L81" i="1" s="1"/>
  <c r="M81" i="1" s="1"/>
  <c r="N140" i="1"/>
  <c r="L140" i="1" s="1"/>
  <c r="M140" i="1" s="1"/>
  <c r="N94" i="1"/>
  <c r="L94" i="1" s="1"/>
  <c r="M94" i="1" s="1"/>
  <c r="N135" i="1"/>
  <c r="L135" i="1" s="1"/>
  <c r="M135" i="1" s="1"/>
  <c r="N105" i="1"/>
  <c r="L105" i="1" s="1"/>
  <c r="M105" i="1" s="1"/>
  <c r="N128" i="1"/>
  <c r="L128" i="1" s="1"/>
  <c r="M128" i="1" s="1"/>
  <c r="N82" i="1"/>
  <c r="L82" i="1" s="1"/>
  <c r="M82" i="1" s="1"/>
  <c r="N68" i="1"/>
  <c r="L68" i="1" s="1"/>
  <c r="M68" i="1" s="1"/>
  <c r="N137" i="1"/>
  <c r="L137" i="1" s="1"/>
  <c r="M137" i="1" s="1"/>
  <c r="N57" i="1"/>
  <c r="L57" i="1" s="1"/>
  <c r="M57" i="1" s="1"/>
  <c r="N34" i="1"/>
  <c r="L34" i="1" s="1"/>
  <c r="M34" i="1" s="1"/>
  <c r="N49" i="1"/>
  <c r="L49" i="1" s="1"/>
  <c r="M49" i="1" s="1"/>
  <c r="N123" i="1"/>
  <c r="L123" i="1" s="1"/>
  <c r="M123" i="1" s="1"/>
  <c r="N3" i="1"/>
  <c r="L3" i="1" s="1"/>
  <c r="M3" i="1" s="1"/>
  <c r="N108" i="1"/>
  <c r="L108" i="1" s="1"/>
  <c r="M108" i="1" s="1"/>
  <c r="N56" i="1"/>
  <c r="L56" i="1" s="1"/>
  <c r="M56" i="1" s="1"/>
  <c r="N35" i="1"/>
  <c r="L35" i="1" s="1"/>
  <c r="M35" i="1" s="1"/>
  <c r="N4" i="1"/>
  <c r="L4" i="1" s="1"/>
  <c r="M4" i="1" s="1"/>
  <c r="N32" i="1"/>
  <c r="L32" i="1" s="1"/>
  <c r="M32" i="1" s="1"/>
  <c r="N38" i="1"/>
  <c r="L38" i="1" s="1"/>
  <c r="M38" i="1" s="1"/>
  <c r="N50" i="1"/>
  <c r="L50" i="1" s="1"/>
  <c r="M50" i="1" s="1"/>
  <c r="N84" i="1"/>
  <c r="L84" i="1" s="1"/>
  <c r="M84" i="1" s="1"/>
  <c r="N63" i="1"/>
  <c r="L63" i="1" s="1"/>
  <c r="M63" i="1" s="1"/>
  <c r="N64" i="1"/>
  <c r="L64" i="1" s="1"/>
  <c r="M64" i="1" s="1"/>
  <c r="N70" i="1"/>
  <c r="L70" i="1" s="1"/>
  <c r="M70" i="1" s="1"/>
  <c r="N139" i="1"/>
  <c r="L139" i="1" s="1"/>
  <c r="M139" i="1" s="1"/>
  <c r="N39" i="1"/>
  <c r="L39" i="1" s="1"/>
  <c r="M39" i="1" s="1"/>
  <c r="N122" i="1"/>
  <c r="L122" i="1" s="1"/>
  <c r="M122" i="1" s="1"/>
  <c r="N27" i="1"/>
  <c r="L27" i="1" s="1"/>
  <c r="M27" i="1" s="1"/>
  <c r="N75" i="1"/>
  <c r="L75" i="1" s="1"/>
  <c r="M75" i="1" s="1"/>
  <c r="N79" i="1"/>
  <c r="L79" i="1" s="1"/>
  <c r="M79" i="1" s="1"/>
  <c r="N141" i="1"/>
  <c r="L141" i="1" s="1"/>
  <c r="M141" i="1" s="1"/>
  <c r="N102" i="1"/>
  <c r="L102" i="1" s="1"/>
  <c r="M102" i="1" s="1"/>
  <c r="N125" i="1"/>
  <c r="L125" i="1" s="1"/>
  <c r="M125" i="1" s="1"/>
  <c r="N60" i="1"/>
  <c r="L60" i="1" s="1"/>
  <c r="M60" i="1" s="1"/>
  <c r="N66" i="1"/>
  <c r="L66" i="1" s="1"/>
  <c r="M66" i="1" s="1"/>
</calcChain>
</file>

<file path=xl/sharedStrings.xml><?xml version="1.0" encoding="utf-8"?>
<sst xmlns="http://schemas.openxmlformats.org/spreadsheetml/2006/main" count="522" uniqueCount="376">
  <si>
    <t>ID klastra</t>
  </si>
  <si>
    <t>ID mosta</t>
  </si>
  <si>
    <t>Názov mosta</t>
  </si>
  <si>
    <t>Okres mosta</t>
  </si>
  <si>
    <t>M4326</t>
  </si>
  <si>
    <t>M7199</t>
  </si>
  <si>
    <t>M4754</t>
  </si>
  <si>
    <t>M7201</t>
  </si>
  <si>
    <t>M4059</t>
  </si>
  <si>
    <t>M980</t>
  </si>
  <si>
    <t>M919</t>
  </si>
  <si>
    <t>M1052</t>
  </si>
  <si>
    <t>M1444</t>
  </si>
  <si>
    <t>M6468</t>
  </si>
  <si>
    <t>M2964</t>
  </si>
  <si>
    <t>M3980</t>
  </si>
  <si>
    <t>M6476</t>
  </si>
  <si>
    <t>M3627</t>
  </si>
  <si>
    <t>M4018</t>
  </si>
  <si>
    <t>M6086</t>
  </si>
  <si>
    <t>M5341</t>
  </si>
  <si>
    <t>M5626</t>
  </si>
  <si>
    <t>M4342</t>
  </si>
  <si>
    <t>M3771</t>
  </si>
  <si>
    <t>M4601</t>
  </si>
  <si>
    <t>M4805</t>
  </si>
  <si>
    <t>M4842</t>
  </si>
  <si>
    <t>M5880</t>
  </si>
  <si>
    <t>M6867</t>
  </si>
  <si>
    <t>M1556</t>
  </si>
  <si>
    <t>M3136</t>
  </si>
  <si>
    <t>M4094</t>
  </si>
  <si>
    <t>M6171</t>
  </si>
  <si>
    <t>M801</t>
  </si>
  <si>
    <t>M2717</t>
  </si>
  <si>
    <t>M5853</t>
  </si>
  <si>
    <t>M7478</t>
  </si>
  <si>
    <t>M1053</t>
  </si>
  <si>
    <t>M2718</t>
  </si>
  <si>
    <t>M5563</t>
  </si>
  <si>
    <t>M990</t>
  </si>
  <si>
    <t>M1223</t>
  </si>
  <si>
    <t>M3198</t>
  </si>
  <si>
    <t>M3915</t>
  </si>
  <si>
    <t>M4236</t>
  </si>
  <si>
    <t>M3535</t>
  </si>
  <si>
    <t>M4904</t>
  </si>
  <si>
    <t>M935</t>
  </si>
  <si>
    <t>M3365</t>
  </si>
  <si>
    <t>M5040</t>
  </si>
  <si>
    <t>M6115</t>
  </si>
  <si>
    <t>M4414</t>
  </si>
  <si>
    <t>M618</t>
  </si>
  <si>
    <t>M7611</t>
  </si>
  <si>
    <t>M1892</t>
  </si>
  <si>
    <t>M45</t>
  </si>
  <si>
    <t>M1462</t>
  </si>
  <si>
    <t>M188</t>
  </si>
  <si>
    <t>M2889</t>
  </si>
  <si>
    <t>M7574</t>
  </si>
  <si>
    <t>M7359</t>
  </si>
  <si>
    <t>M1007</t>
  </si>
  <si>
    <t>M1066</t>
  </si>
  <si>
    <t>M5423</t>
  </si>
  <si>
    <t>M121</t>
  </si>
  <si>
    <t>M3822</t>
  </si>
  <si>
    <t>M3015</t>
  </si>
  <si>
    <t>M2851</t>
  </si>
  <si>
    <t>M3265</t>
  </si>
  <si>
    <t>M6675</t>
  </si>
  <si>
    <t>M1514</t>
  </si>
  <si>
    <t>M5242</t>
  </si>
  <si>
    <t>M7117</t>
  </si>
  <si>
    <t>M342</t>
  </si>
  <si>
    <t>M46</t>
  </si>
  <si>
    <t>M5155</t>
  </si>
  <si>
    <t>M7306</t>
  </si>
  <si>
    <t>M5921</t>
  </si>
  <si>
    <t>M4838</t>
  </si>
  <si>
    <t>M796</t>
  </si>
  <si>
    <t>M7696</t>
  </si>
  <si>
    <t>M3371</t>
  </si>
  <si>
    <t>M3959</t>
  </si>
  <si>
    <t>M4852</t>
  </si>
  <si>
    <t>M561</t>
  </si>
  <si>
    <t>M986</t>
  </si>
  <si>
    <t>M2702</t>
  </si>
  <si>
    <t>M7260</t>
  </si>
  <si>
    <t>M2643</t>
  </si>
  <si>
    <t>M549</t>
  </si>
  <si>
    <t>M6973</t>
  </si>
  <si>
    <t>M1737</t>
  </si>
  <si>
    <t>M4731</t>
  </si>
  <si>
    <t>M5732</t>
  </si>
  <si>
    <t>M473</t>
  </si>
  <si>
    <t>M1390</t>
  </si>
  <si>
    <t>M5810</t>
  </si>
  <si>
    <t>M3129</t>
  </si>
  <si>
    <t>M2448</t>
  </si>
  <si>
    <t>M4358</t>
  </si>
  <si>
    <t>M6374</t>
  </si>
  <si>
    <t>M4005</t>
  </si>
  <si>
    <t>M7595</t>
  </si>
  <si>
    <t>M7283</t>
  </si>
  <si>
    <t>M2171</t>
  </si>
  <si>
    <t>M6289</t>
  </si>
  <si>
    <t>M2300</t>
  </si>
  <si>
    <t>M2489</t>
  </si>
  <si>
    <t>M2191</t>
  </si>
  <si>
    <t>M6044</t>
  </si>
  <si>
    <t>M1963</t>
  </si>
  <si>
    <t>M7517</t>
  </si>
  <si>
    <t>M4745</t>
  </si>
  <si>
    <t>M4742</t>
  </si>
  <si>
    <t>M258</t>
  </si>
  <si>
    <t>M3626</t>
  </si>
  <si>
    <t>M6348</t>
  </si>
  <si>
    <t>M1211</t>
  </si>
  <si>
    <t>M730</t>
  </si>
  <si>
    <t>M4177</t>
  </si>
  <si>
    <t>M4962</t>
  </si>
  <si>
    <t>M2914</t>
  </si>
  <si>
    <t>M5364</t>
  </si>
  <si>
    <t>M3019</t>
  </si>
  <si>
    <t>M5000</t>
  </si>
  <si>
    <t>M5839</t>
  </si>
  <si>
    <t>M2066</t>
  </si>
  <si>
    <t>M211</t>
  </si>
  <si>
    <t>M7507</t>
  </si>
  <si>
    <t>M885</t>
  </si>
  <si>
    <t>M2005</t>
  </si>
  <si>
    <t>M2042</t>
  </si>
  <si>
    <t>M3237</t>
  </si>
  <si>
    <t>M4767</t>
  </si>
  <si>
    <t>M5373</t>
  </si>
  <si>
    <t>M5520</t>
  </si>
  <si>
    <t>M6784</t>
  </si>
  <si>
    <t>M1982</t>
  </si>
  <si>
    <t>M239</t>
  </si>
  <si>
    <t>M5110</t>
  </si>
  <si>
    <t>M1481</t>
  </si>
  <si>
    <t>M488</t>
  </si>
  <si>
    <t>M505</t>
  </si>
  <si>
    <t>Most nad železnicou pred obcou Brodno</t>
  </si>
  <si>
    <t>18_263 Most cez potok Hýrov v obci Mojšová Lúčka</t>
  </si>
  <si>
    <t>18_280 Most cez potok Červeniec, Vrútky</t>
  </si>
  <si>
    <t>18_272A Rekonštrukcia cesty I/18 v úseku Strečno - Krivé, Galéria nad svahom</t>
  </si>
  <si>
    <t>18_449 Most nad železnicou a cestou v obci Šarišské Lúky</t>
  </si>
  <si>
    <t>18_325 Most cez rieku Revúca v Ružomberku</t>
  </si>
  <si>
    <t>18_331 Most cez potok Sliačik</t>
  </si>
  <si>
    <t>18_334 Most cez jarok, k.ú. Ivanchnová</t>
  </si>
  <si>
    <t>18_315 Most cez rieku Váh za obcou Kraľovany</t>
  </si>
  <si>
    <t>50_182 Most cez rieku Slatina pri obci Môťová</t>
  </si>
  <si>
    <t>50_182A Most ned obslužnou komunikáciou, k.ú. Zvolen</t>
  </si>
  <si>
    <t>18_318 Most cez potok Korbelka, k.ú. Ľubochňa</t>
  </si>
  <si>
    <t>18_319 Most cez potok Ľubochnianka, v obci Ľubochňa</t>
  </si>
  <si>
    <t>50_090 Most nad železničnou traťou, k.ú. Mníchova Lehota</t>
  </si>
  <si>
    <t>63_009 Most cez odvodňovací kanál pri obci Tejed</t>
  </si>
  <si>
    <t>18_321 Most cez potok Bystré, k.ú. Bystré - Černová</t>
  </si>
  <si>
    <t>18_320 Most cez potok, Hubová - N. Černová</t>
  </si>
  <si>
    <t>66_063D Most cez potok Bystrica v meste Banská Bystrica - Hušták, pri kláštore</t>
  </si>
  <si>
    <t>Most cez poľný jarok pred osadou Lud.Dvor</t>
  </si>
  <si>
    <t>63_008 Most cez zátopové územie pred Dunajskou Stredou</t>
  </si>
  <si>
    <t>50_202 Most cez podchod pre peších, predĺženie klenbového mosta v obci Podkriváň</t>
  </si>
  <si>
    <t>50_201A Most cez podchod pre peších v obci Podkriváň</t>
  </si>
  <si>
    <t>50_207 Most cez potok Javor pri obci Píla</t>
  </si>
  <si>
    <t>50_208 Most cez potok Javor pri obci Píla</t>
  </si>
  <si>
    <t>50_204 Most cez potok Bzovský, Dolná Bzová</t>
  </si>
  <si>
    <t>50_206 Most cez Krivánsky potok pri obci Píla</t>
  </si>
  <si>
    <t>62_002 Most nad železnicou, k.ú. Senec</t>
  </si>
  <si>
    <t>62_001 Most cez prívod. kanál pred Sencom</t>
  </si>
  <si>
    <t>18_281 Most cez potok Chrapový</t>
  </si>
  <si>
    <t>18-282  Most cez potok Medzipotočie , Vrútky - Dubná Skala</t>
  </si>
  <si>
    <t>50_223 Most nad zrušenou železničnou traťou pri obci Tomášovce</t>
  </si>
  <si>
    <t>66_079 Most cez železničnú trať pri odbočke do Biotiky Sl. Ľupča, k.ú. Šalková</t>
  </si>
  <si>
    <t>66-077 Most cez železničnú vlečku do cementárne, Šalková</t>
  </si>
  <si>
    <t>66_078 Most cez poľnú cestu do obce Šálková, k.ú. Senica</t>
  </si>
  <si>
    <t>50_212 Most cez potok Dobročský pri obci Mýtna</t>
  </si>
  <si>
    <t>50_213 Most cez občasný tok pri obci Mýtna</t>
  </si>
  <si>
    <t>50_215 Most cez Suchý potok pri obci Lovinobaňa</t>
  </si>
  <si>
    <t>50_210 Most cez potok Krivánsky v obci Mýtna</t>
  </si>
  <si>
    <t>09(50)_086 Most nad poľnou cestou, k.ú. Trenčianska Turná</t>
  </si>
  <si>
    <t>50_089 Most nad poľnou cestou, k.ú.  Mníchova Lehota</t>
  </si>
  <si>
    <t>50_087 Most nad poľnou cestou, k.ú. Trenčianska Turná</t>
  </si>
  <si>
    <t>09_085 Most cez potok Bukoviansky, k.ú. Trenčianska Turná</t>
  </si>
  <si>
    <t>50_080 Most cez kanál hydrocentrály, k.ú. Veľké Bierovce</t>
  </si>
  <si>
    <t>50_083 Most cez potok Turňanský, k.ú. Veľké Bierovce</t>
  </si>
  <si>
    <t>50_082 Most  cez potok Turňanský, k.ú. Veľké Bierovce</t>
  </si>
  <si>
    <t>54_109 Most cez potok Klanečnica, k.ú. Nové Mesto nad Váhom</t>
  </si>
  <si>
    <t>75_0003B Most nad obvodovou komunikáciou v meste Šaľa</t>
  </si>
  <si>
    <t>75_004 Most cez rieku Váh v meste Šaľa</t>
  </si>
  <si>
    <t>50_097 Most cez bezmenný potok, k. ú . Svinná</t>
  </si>
  <si>
    <t>9 (50)_095 Most cez potok Cípec pred obcou Svinná</t>
  </si>
  <si>
    <t>9 (50)_123 Most cez rieku Nitra v meste Nováky</t>
  </si>
  <si>
    <t>15_019 Most cez bezmenný potok za obcou Duplín</t>
  </si>
  <si>
    <t>50_218 Most cez potok Lovinka pri obci Uderiná</t>
  </si>
  <si>
    <t>66_051 Most cez potok Neresnica pred mestom Zvolen</t>
  </si>
  <si>
    <t>66_049 Most cez potok Neresnica pri meste Zvolen</t>
  </si>
  <si>
    <t>66_050 Most cez železničnú trať  pri meste Zvolen</t>
  </si>
  <si>
    <t>66_048 Most cez potok Neresnica pri obci Breziny</t>
  </si>
  <si>
    <t>51_073 Most cez Rovenský potok v k. ú. mesta Senica</t>
  </si>
  <si>
    <t>61_007 Most nad železnicou v k.ú. obce Ivánka pri Dunaji</t>
  </si>
  <si>
    <t>73_007 Most cez miestny potok v obci Kračúnovce</t>
  </si>
  <si>
    <t>73-008 Most cez potok Topľa v obci Kračúnovce</t>
  </si>
  <si>
    <t>64_114 Most cez rieku Rajčianka pred obcou Lietavská Lúčka</t>
  </si>
  <si>
    <t>64_115 Most cez potok Bytčica v obci Bytčica</t>
  </si>
  <si>
    <t>50_071 Most cez potok Drietomica, k.ú. Drietoma</t>
  </si>
  <si>
    <t>59_013 most cez potok Bystrica v obci Uľanka</t>
  </si>
  <si>
    <t>59_012 Most cez potok Bystrica v obci Uľanka</t>
  </si>
  <si>
    <t>59_014 Most cez potok Bystrica, k.ú. Uľanka</t>
  </si>
  <si>
    <t>63_025 Most cez Vážsky Dunaj v Komárne</t>
  </si>
  <si>
    <t>63_024 Most nad horúcovodom v Komárne</t>
  </si>
  <si>
    <t>63_026 Most cez kanál Iža pri Komárne</t>
  </si>
  <si>
    <t>65_057A Most nad cestou I/50, k.ú. Šášovské Podhradie</t>
  </si>
  <si>
    <t>65_060 Most nad poľnou cestou pri obci Stará Kremnička</t>
  </si>
  <si>
    <t>65_059 Most cez potok Rudnica pri obci Stará Kremnička</t>
  </si>
  <si>
    <t>65-058_Most cez potok Rudnica pri Starej Kremničke</t>
  </si>
  <si>
    <t>73_004 Most cez lesný potok za Chmeľovskou horou</t>
  </si>
  <si>
    <t>65_066 Most cez Bystrick ý potok, k.ú. Kremnica</t>
  </si>
  <si>
    <t>65_067 Most cez Kremnický potok, k.ú. Kremnica</t>
  </si>
  <si>
    <t>51_131 Most cez rieku Žitava pri meste Vráble</t>
  </si>
  <si>
    <t>64_021 Most cez potok Dobrotka za obcou Dražovce</t>
  </si>
  <si>
    <t>09_112 Most cez potok na hranici okresu Partizánske/Prievidza</t>
  </si>
  <si>
    <t>09_114 Most cez bezmenný potok pred obcou Horné Vestenice</t>
  </si>
  <si>
    <t>9(50)_118 Most cez potok Nitrica pri obci Nitrianske Sučany</t>
  </si>
  <si>
    <t>9 (50)_119 Most cez potok za odb. Nitrianske Sučany</t>
  </si>
  <si>
    <t>50_225 Most cez poľnú cestu pri obci Vidiná</t>
  </si>
  <si>
    <t>50_226 Most cez podjazd pri osade Bolontov, k.ú. Vidiná</t>
  </si>
  <si>
    <t>73_010 Most cez potok Radomka v obci Giraltovce</t>
  </si>
  <si>
    <t>73-011 Most cez potok Fijaš v obci Matovce</t>
  </si>
  <si>
    <t>66_040 Most cez potok Vajsov pri meste Krupina</t>
  </si>
  <si>
    <t>66_047 Most cez potok Neresnica za obcou Dobrá Niva</t>
  </si>
  <si>
    <t>Most cez záplavové územie pri obci Dobrá Niva</t>
  </si>
  <si>
    <t>66_046 Most  cez zrážkový potok v obci Dobrá Niva</t>
  </si>
  <si>
    <t>10(18)_251 Most cez rieku Váh, ŽSR, D1 v Bytči</t>
  </si>
  <si>
    <t>51_082 Most nad železničnou traťou pri obci Jablonica</t>
  </si>
  <si>
    <t>51_083 Most cez potok Raková v k.ú. obce Trstín</t>
  </si>
  <si>
    <t>64_012 Most cez rieku Nitra v Nových Zámkoch</t>
  </si>
  <si>
    <t>51_087 Most nad železničnou traťou pred obcou Boleráz</t>
  </si>
  <si>
    <t>51_088 Most cez potok Trnávka pred obcou Boleráz</t>
  </si>
  <si>
    <t>51_077 Most rieku Myjavu v obci Jablonica</t>
  </si>
  <si>
    <t>75_003A Most cez Kráľovský Kanál medzi obcou Kajal a Kráľová</t>
  </si>
  <si>
    <t>75_002A Most cez kanál Derna, k.ú. Galanta</t>
  </si>
  <si>
    <t>50_242 Most cez bezmenný potok na Čiernej Lúke, k.ú. Ožďany</t>
  </si>
  <si>
    <t>68_008 Most nad železničnou traťou v meste Stará Ľubovňa</t>
  </si>
  <si>
    <t>68_009 Most cez rieku Poprad v meste Stará Ľubovňa</t>
  </si>
  <si>
    <t>50_227 Most nad železničnou traťou, Lučenec - Opatová</t>
  </si>
  <si>
    <t>59_061 Most cez rieku Váh v meste Ružomberok</t>
  </si>
  <si>
    <t>50_243 Most cez rieku Rimava v meste Rimavská Sobota</t>
  </si>
  <si>
    <t>50_244 Most nad železničnou traťou v meste Rimavská Sobota</t>
  </si>
  <si>
    <t>51_120 Most cez potok Selenec za mestom Nitra - Chrenová</t>
  </si>
  <si>
    <t>65_067A Most cez potok Rudnica, k.ú. Kremnica</t>
  </si>
  <si>
    <t>63_022 Most cez inundačné územie pred Komárnom</t>
  </si>
  <si>
    <t>64_070 Most cez bezmenný potok v meste Prievidza</t>
  </si>
  <si>
    <t>62_012 Most nad cestou R1 pri obci Sereď</t>
  </si>
  <si>
    <t>62_011 Most cez odvodňovací kanál v obci Veľká Mača</t>
  </si>
  <si>
    <t>19_350 Most cez rieku Ondava za obcou Horovce</t>
  </si>
  <si>
    <t>70_011 Most cez Istebniansky potok v obci Istebné</t>
  </si>
  <si>
    <t>70_013 Most cez potok Orvišňík v obci Veličná</t>
  </si>
  <si>
    <t>64_035 Most cez Rajčiansky potok v obci Rajčany</t>
  </si>
  <si>
    <t>64_034 Most cez Solčiansky potok v obci Horné Chlebany</t>
  </si>
  <si>
    <t>65_068 Most cez bezmenný potok v obci Kremnické Bane</t>
  </si>
  <si>
    <t>65_069 Most cez bezmenný potok za obcou Kremnické Bane</t>
  </si>
  <si>
    <t>66_005 Most cez Selecký potok, k.ú. Šahy</t>
  </si>
  <si>
    <t>66_007 Most cez potok Krupinica, k.ú. Šahy</t>
  </si>
  <si>
    <t>66_006 Most cez kanál v k.ú. mesta Šahy</t>
  </si>
  <si>
    <t>66_010 Most cez Zberný jarok za obcou Tupá</t>
  </si>
  <si>
    <t>66_011 Most cez Lúčny jarok za obcou Tupá</t>
  </si>
  <si>
    <t>66_009 Most cez potok Štiavnička, k.ú. obce Tupá</t>
  </si>
  <si>
    <t>73_013 most cez potok pred obcou Okrúhle</t>
  </si>
  <si>
    <t>59_055A Most cez prítok rieky Revúca, Posuchá</t>
  </si>
  <si>
    <t>59_051 Most cez rieku Revúca, k.ú. Ružomberok</t>
  </si>
  <si>
    <t>59-054A Most cez potok, prítok do Revúcej, Podsuchá</t>
  </si>
  <si>
    <t>59_054 Most cez rieku Revúca v k.ú. obce Podsuchá</t>
  </si>
  <si>
    <t>59_057 Most cez rieku Revúca, k.ú. Ružomberok</t>
  </si>
  <si>
    <t>59_052 Most cez potok Revúca v obci Liptovská Osada</t>
  </si>
  <si>
    <t>59_050 Most cez potok Lužianka, k.ú. Liptovská Osada</t>
  </si>
  <si>
    <t>50_231 Most cez potok Petríkovský za obcou Pinciná</t>
  </si>
  <si>
    <t>50_233 Most cez potok Bolíh, k.ú. Nové Hony</t>
  </si>
  <si>
    <t>50_230 Most cez zátopové územie pri obci Pinciná</t>
  </si>
  <si>
    <t>9 (50)_100 Most cez rieku Bebravu v meste Bánovce nad Beberavou</t>
  </si>
  <si>
    <t>9 (50)_101 Most cez potok Radiša, Bánovce nad Bebravou</t>
  </si>
  <si>
    <t>09_102 Most nad železničnou vlečkou v meste Bánovce nad Bebravou</t>
  </si>
  <si>
    <t>Senica</t>
  </si>
  <si>
    <t>Senec</t>
  </si>
  <si>
    <t>Zvolen</t>
  </si>
  <si>
    <t>Nové Mesto nad Váhom</t>
  </si>
  <si>
    <t>Trnava</t>
  </si>
  <si>
    <t>Žilina</t>
  </si>
  <si>
    <t>Martin</t>
  </si>
  <si>
    <t>Prešov</t>
  </si>
  <si>
    <t>Ružomberok</t>
  </si>
  <si>
    <t>Banská Bystrica</t>
  </si>
  <si>
    <t>Dolný Kubín</t>
  </si>
  <si>
    <t>Trenčín</t>
  </si>
  <si>
    <t>Dunajská Streda</t>
  </si>
  <si>
    <t>Košice II</t>
  </si>
  <si>
    <t>Detva</t>
  </si>
  <si>
    <t>Lučenec</t>
  </si>
  <si>
    <t>Šaľa</t>
  </si>
  <si>
    <t>Prievidza</t>
  </si>
  <si>
    <t>Svidník</t>
  </si>
  <si>
    <t>Komárno</t>
  </si>
  <si>
    <t>Žiar nad Hronom</t>
  </si>
  <si>
    <t>Nitra</t>
  </si>
  <si>
    <t>Partizánske</t>
  </si>
  <si>
    <t>Krupina</t>
  </si>
  <si>
    <t>Bytča</t>
  </si>
  <si>
    <t>Nové Zámky</t>
  </si>
  <si>
    <t>Galanta</t>
  </si>
  <si>
    <t>Rimavská Sobota</t>
  </si>
  <si>
    <t>Stará Ľubovňa</t>
  </si>
  <si>
    <t>Michalovce</t>
  </si>
  <si>
    <t>Topoľčany</t>
  </si>
  <si>
    <t>Levice</t>
  </si>
  <si>
    <t>Bánovce nad Bebravou</t>
  </si>
  <si>
    <t>Priemerná denná intenzita voz/24h</t>
  </si>
  <si>
    <t>benzín</t>
  </si>
  <si>
    <t>nafta</t>
  </si>
  <si>
    <t>podiel</t>
  </si>
  <si>
    <t>Služobne</t>
  </si>
  <si>
    <t>práca</t>
  </si>
  <si>
    <t>súkromne</t>
  </si>
  <si>
    <t>Podiel</t>
  </si>
  <si>
    <t>cena za hodinu</t>
  </si>
  <si>
    <t xml:space="preserve">Obsadenosť </t>
  </si>
  <si>
    <t>ID</t>
  </si>
  <si>
    <t>€/liter</t>
  </si>
  <si>
    <t>Rozdiel počtu vozidlových hodín oproti modifikácii bez obmedzení za 24 hod.</t>
  </si>
  <si>
    <t>Rozdiel počtu vozokilometrov navyše oproti modifikácii bez obmezdení za 24 hod.</t>
  </si>
  <si>
    <t>Výpočet navýšenia spotreby PHM za deň</t>
  </si>
  <si>
    <t xml:space="preserve">Výpočet straty času za deň </t>
  </si>
  <si>
    <t>Lat</t>
  </si>
  <si>
    <t>Long</t>
  </si>
  <si>
    <t>Poloha</t>
  </si>
  <si>
    <t>49.266855</t>
  </si>
  <si>
    <t>18.752191</t>
  </si>
  <si>
    <t>Spoločensko ekonomické dopady v € celkom (prepočet cez stratený čas cestujúcich a spotrebu PHM) za 24 hod.</t>
  </si>
  <si>
    <t>Spoločensko ekonomické dopady uzávery v € celkom/rok (prepočet cez stratený čas cestujúcich a spotrebu PHM)</t>
  </si>
  <si>
    <t>Poloha pre M7199</t>
  </si>
  <si>
    <t>Poloha pre M4754</t>
  </si>
  <si>
    <t>Poloha pre M7201</t>
  </si>
  <si>
    <t>Poloha pre M2717</t>
  </si>
  <si>
    <t>Poloha pre M5853</t>
  </si>
  <si>
    <t>Poloha pre M7478</t>
  </si>
  <si>
    <t>Poloha pre M2851</t>
  </si>
  <si>
    <t>Poloha pre M3265</t>
  </si>
  <si>
    <t>Poloha pre M6675</t>
  </si>
  <si>
    <t>Poloha pre M7283</t>
  </si>
  <si>
    <t>Poloha pre M2005</t>
  </si>
  <si>
    <t>Poloha pre M2042</t>
  </si>
  <si>
    <t>Poloha pre M3237</t>
  </si>
  <si>
    <t>Poloha pre M4767</t>
  </si>
  <si>
    <t>Poloha pre M5373</t>
  </si>
  <si>
    <t>Poloha pre M5520</t>
  </si>
  <si>
    <t>Poloha pre M6784</t>
  </si>
  <si>
    <t>Poloha pre M3805</t>
  </si>
  <si>
    <t>Poloha pre M6468</t>
  </si>
  <si>
    <t>Poloha pre M1514</t>
  </si>
  <si>
    <t>Poloha pre M5242</t>
  </si>
  <si>
    <t>Poloha pre M7117</t>
  </si>
  <si>
    <t>Poloha pre M5040</t>
  </si>
  <si>
    <t>Poloha pre M6115</t>
  </si>
  <si>
    <t>Poloha pre M4005</t>
  </si>
  <si>
    <t>Poloha pre M7595</t>
  </si>
  <si>
    <t>Poloha pre M1444</t>
  </si>
  <si>
    <t>Poloha pre M2964</t>
  </si>
  <si>
    <t>Poloha pre M3980</t>
  </si>
  <si>
    <t>Poloha pre M4018</t>
  </si>
  <si>
    <t>Poloha pre M6086</t>
  </si>
  <si>
    <t>Poloha pre M4326</t>
  </si>
  <si>
    <t>Poloha pre M2489</t>
  </si>
  <si>
    <t>Rozdiel počtu vozo-km navyše oproti modifikácii bez obmezdení za 24 hod.</t>
  </si>
  <si>
    <t>spotreba l/km pri 45 km/h (použitá na obchádzkových trasách)</t>
  </si>
  <si>
    <t>Cesty</t>
  </si>
  <si>
    <t>M3805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</si>
</sst>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66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2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164" fontId="1" fillId="3" borderId="1" xfId="1" applyNumberFormat="1" applyFont="1" applyFill="1" applyBorder="1"/>
    <xf numFmtId="164" fontId="2" fillId="3" borderId="1" xfId="1" applyNumberFormat="1" applyFont="1" applyFill="1" applyBorder="1"/>
    <xf numFmtId="0" fontId="0" fillId="3" borderId="1" xfId="0" applyFill="1" applyBorder="1"/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3" fillId="0" borderId="5" xfId="2" applyFill="1" applyBorder="1" applyAlignment="1">
      <alignment horizontal="left"/>
    </xf>
    <xf numFmtId="164" fontId="0" fillId="0" borderId="5" xfId="1" applyNumberFormat="1" applyFont="1" applyBorder="1" applyAlignment="1">
      <alignment horizontal="left"/>
    </xf>
    <xf numFmtId="164" fontId="0" fillId="0" borderId="5" xfId="1" applyNumberFormat="1" applyFont="1" applyBorder="1"/>
    <xf numFmtId="164" fontId="1" fillId="3" borderId="5" xfId="1" applyNumberFormat="1" applyFont="1" applyFill="1" applyBorder="1"/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164" fontId="0" fillId="3" borderId="3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1" fillId="3" borderId="2" xfId="1" applyNumberFormat="1" applyFont="1" applyFill="1" applyBorder="1" applyAlignment="1">
      <alignment horizontal="center" vertical="center"/>
    </xf>
    <xf numFmtId="164" fontId="1" fillId="3" borderId="4" xfId="1" applyNumberFormat="1" applyFont="1" applyFill="1" applyBorder="1" applyAlignment="1">
      <alignment horizontal="center" vertical="center"/>
    </xf>
    <xf numFmtId="164" fontId="1" fillId="3" borderId="3" xfId="1" applyNumberFormat="1" applyFont="1" applyFill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Mosty/ExportPre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árok1"/>
    </sheetNames>
    <sheetDataSet>
      <sheetData sheetId="0">
        <row r="2">
          <cell r="B2" t="str">
            <v>M4326</v>
          </cell>
          <cell r="C2">
            <v>90309</v>
          </cell>
          <cell r="D2" t="str">
            <v>Zlý</v>
          </cell>
          <cell r="E2" t="str">
            <v>cesta I. triedy</v>
          </cell>
          <cell r="F2" t="str">
            <v>11</v>
          </cell>
          <cell r="G2">
            <v>26798</v>
          </cell>
          <cell r="H2">
            <v>6847</v>
          </cell>
          <cell r="I2" t="str">
            <v>Most nad železnicou pred obcou Brodno</v>
          </cell>
          <cell r="J2" t="str">
            <v>49.268084430999998</v>
          </cell>
          <cell r="K2" t="str">
            <v>18.753143305999998</v>
          </cell>
          <cell r="L2" t="str">
            <v>Žilina</v>
          </cell>
        </row>
        <row r="3">
          <cell r="B3" t="str">
            <v>M7199</v>
          </cell>
          <cell r="C3">
            <v>90100</v>
          </cell>
          <cell r="D3" t="str">
            <v>Veľmi zlý</v>
          </cell>
          <cell r="E3" t="str">
            <v>cesta I. triedy</v>
          </cell>
          <cell r="F3" t="str">
            <v>18</v>
          </cell>
          <cell r="G3">
            <v>28333</v>
          </cell>
          <cell r="H3">
            <v>6765</v>
          </cell>
          <cell r="I3" t="str">
            <v>18_263 Most cez potok Hýrov v obci Mojšová Lúčka</v>
          </cell>
          <cell r="J3" t="str">
            <v>49.193097725000001</v>
          </cell>
          <cell r="K3" t="str">
            <v>18.816886936000000</v>
          </cell>
          <cell r="L3" t="str">
            <v>Žilina</v>
          </cell>
        </row>
        <row r="4">
          <cell r="B4" t="str">
            <v>M4754</v>
          </cell>
          <cell r="C4">
            <v>90119</v>
          </cell>
          <cell r="D4" t="str">
            <v>Zlý</v>
          </cell>
          <cell r="E4" t="str">
            <v>cesta I. triedy</v>
          </cell>
          <cell r="F4" t="str">
            <v>18</v>
          </cell>
          <cell r="G4">
            <v>25325</v>
          </cell>
          <cell r="H4">
            <v>6321</v>
          </cell>
          <cell r="I4" t="str">
            <v>18_280 Most cez potok Červeniec, Vrútky</v>
          </cell>
          <cell r="J4" t="str">
            <v>49.138139002999999</v>
          </cell>
          <cell r="K4" t="str">
            <v>18.891343107000001</v>
          </cell>
          <cell r="L4" t="str">
            <v>Martin</v>
          </cell>
        </row>
        <row r="5">
          <cell r="B5" t="str">
            <v>M7201</v>
          </cell>
          <cell r="C5">
            <v>90119</v>
          </cell>
          <cell r="D5" t="str">
            <v>Veľmi zlý</v>
          </cell>
          <cell r="E5" t="str">
            <v>cesta I. triedy</v>
          </cell>
          <cell r="F5" t="str">
            <v>18</v>
          </cell>
          <cell r="G5">
            <v>25325</v>
          </cell>
          <cell r="H5">
            <v>6321</v>
          </cell>
          <cell r="I5" t="str">
            <v>18_272A Rekonštrukcia cesty I/18 v úseku Strečno - Krivé, Galéria nad svahom</v>
          </cell>
          <cell r="J5" t="str">
            <v>49.171178896000001</v>
          </cell>
          <cell r="K5" t="str">
            <v>18.881627816999998</v>
          </cell>
          <cell r="L5" t="str">
            <v>Žilina</v>
          </cell>
        </row>
        <row r="6">
          <cell r="B6" t="str">
            <v>M4059</v>
          </cell>
          <cell r="C6">
            <v>372</v>
          </cell>
          <cell r="D6" t="str">
            <v>Veľmi zlý</v>
          </cell>
          <cell r="E6" t="str">
            <v>cesta I. triedy</v>
          </cell>
          <cell r="F6" t="str">
            <v>18</v>
          </cell>
          <cell r="G6">
            <v>31483</v>
          </cell>
          <cell r="H6">
            <v>3966</v>
          </cell>
          <cell r="I6" t="str">
            <v>18_449 Most nad železnicou a cestou v obci Šarišské Lúky</v>
          </cell>
          <cell r="J6" t="str">
            <v>49.014314526000000</v>
          </cell>
          <cell r="K6" t="str">
            <v>21.266785989999999</v>
          </cell>
          <cell r="L6" t="str">
            <v>Prešov</v>
          </cell>
        </row>
        <row r="7">
          <cell r="B7" t="str">
            <v>M980</v>
          </cell>
          <cell r="C7">
            <v>90174</v>
          </cell>
          <cell r="D7" t="str">
            <v>Zlý</v>
          </cell>
          <cell r="E7" t="str">
            <v>cesta I. triedy</v>
          </cell>
          <cell r="F7" t="str">
            <v>18</v>
          </cell>
          <cell r="G7">
            <v>26414</v>
          </cell>
          <cell r="H7">
            <v>5361</v>
          </cell>
          <cell r="I7" t="str">
            <v>18_325 Most cez rieku Revúca v Ružomberku</v>
          </cell>
          <cell r="J7" t="str">
            <v>49.082463203000003</v>
          </cell>
          <cell r="K7" t="str">
            <v>19.307172678000001</v>
          </cell>
          <cell r="L7" t="str">
            <v>Ružomberok</v>
          </cell>
        </row>
        <row r="8">
          <cell r="B8" t="str">
            <v>M919</v>
          </cell>
          <cell r="C8">
            <v>90187</v>
          </cell>
          <cell r="D8" t="str">
            <v>Veľmi zlý</v>
          </cell>
          <cell r="E8" t="str">
            <v>cesta I. triedy</v>
          </cell>
          <cell r="F8" t="str">
            <v>18</v>
          </cell>
          <cell r="G8">
            <v>23608</v>
          </cell>
          <cell r="H8">
            <v>5256</v>
          </cell>
          <cell r="I8" t="str">
            <v>18_331 Most cez potok Sliačik</v>
          </cell>
          <cell r="J8" t="str">
            <v>49.082230181000000</v>
          </cell>
          <cell r="K8" t="str">
            <v>19.369664515000000</v>
          </cell>
          <cell r="L8" t="str">
            <v>Ružomberok</v>
          </cell>
        </row>
        <row r="9">
          <cell r="B9" t="str">
            <v>M1052</v>
          </cell>
          <cell r="C9">
            <v>90187</v>
          </cell>
          <cell r="D9" t="str">
            <v>Zlý</v>
          </cell>
          <cell r="E9" t="str">
            <v>cesta I. triedy</v>
          </cell>
          <cell r="F9" t="str">
            <v>18</v>
          </cell>
          <cell r="G9">
            <v>23608</v>
          </cell>
          <cell r="H9">
            <v>5256</v>
          </cell>
          <cell r="I9" t="str">
            <v>18_334 Most cez jarok, k.ú. Ivanchnová</v>
          </cell>
          <cell r="J9" t="str">
            <v>49.091707765000002</v>
          </cell>
          <cell r="K9" t="str">
            <v>19.412398189000001</v>
          </cell>
          <cell r="L9" t="str">
            <v>Ružomberok</v>
          </cell>
        </row>
        <row r="10">
          <cell r="B10" t="str">
            <v>M1444</v>
          </cell>
          <cell r="C10">
            <v>90158</v>
          </cell>
          <cell r="D10" t="str">
            <v>Veľmi zlý</v>
          </cell>
          <cell r="E10" t="str">
            <v>cesta I. triedy</v>
          </cell>
          <cell r="F10" t="str">
            <v>18</v>
          </cell>
          <cell r="G10">
            <v>16933</v>
          </cell>
          <cell r="H10">
            <v>4482</v>
          </cell>
          <cell r="I10" t="str">
            <v>18_315 Most cez rieku Váh za obcou Kraľovany</v>
          </cell>
          <cell r="J10" t="str">
            <v>49.152015507000002</v>
          </cell>
          <cell r="K10" t="str">
            <v>19.139376301999999</v>
          </cell>
          <cell r="L10" t="str">
            <v>Dolný Kubín</v>
          </cell>
        </row>
        <row r="11">
          <cell r="B11" t="str">
            <v>M3805</v>
          </cell>
          <cell r="C11">
            <v>90460</v>
          </cell>
          <cell r="D11" t="str">
            <v>Veľmi zlý</v>
          </cell>
          <cell r="E11" t="str">
            <v>cesta I. triedy</v>
          </cell>
          <cell r="F11" t="str">
            <v>16</v>
          </cell>
          <cell r="G11">
            <v>17069</v>
          </cell>
          <cell r="H11">
            <v>4024</v>
          </cell>
          <cell r="I11" t="str">
            <v>50_182 Most cez rieku Slatina pri obci Môťová</v>
          </cell>
          <cell r="J11" t="str">
            <v>48.566467117999998</v>
          </cell>
          <cell r="K11" t="str">
            <v>19.154467784000001</v>
          </cell>
          <cell r="L11" t="str">
            <v>Zvolen</v>
          </cell>
        </row>
        <row r="12">
          <cell r="B12" t="str">
            <v>M6468</v>
          </cell>
          <cell r="C12">
            <v>90460</v>
          </cell>
          <cell r="D12" t="str">
            <v>Zlý</v>
          </cell>
          <cell r="E12" t="str">
            <v>cesta I. triedy</v>
          </cell>
          <cell r="F12" t="str">
            <v>16</v>
          </cell>
          <cell r="G12">
            <v>17069</v>
          </cell>
          <cell r="H12">
            <v>4024</v>
          </cell>
          <cell r="I12" t="str">
            <v>50_182A Most ned obslužnou komunikáciou, k.ú. Zvolen</v>
          </cell>
          <cell r="J12" t="str">
            <v>48.567312670000000</v>
          </cell>
          <cell r="K12" t="str">
            <v>19.168305124000000</v>
          </cell>
          <cell r="L12" t="str">
            <v>Zvolen</v>
          </cell>
        </row>
        <row r="13">
          <cell r="B13" t="str">
            <v>M2964</v>
          </cell>
          <cell r="C13">
            <v>90169</v>
          </cell>
          <cell r="D13" t="str">
            <v>Zlý</v>
          </cell>
          <cell r="E13" t="str">
            <v>cesta I. triedy</v>
          </cell>
          <cell r="F13" t="str">
            <v>18</v>
          </cell>
          <cell r="G13">
            <v>15880</v>
          </cell>
          <cell r="H13">
            <v>3470</v>
          </cell>
          <cell r="I13" t="str">
            <v>18_318 Most cez potok Korbelka, k.ú. Ľubochňa</v>
          </cell>
          <cell r="J13" t="str">
            <v>49.130702214000003</v>
          </cell>
          <cell r="K13" t="str">
            <v>19.170748500999998</v>
          </cell>
          <cell r="L13" t="str">
            <v>Ružomberok</v>
          </cell>
        </row>
        <row r="14">
          <cell r="B14" t="str">
            <v>M3980</v>
          </cell>
          <cell r="C14">
            <v>90169</v>
          </cell>
          <cell r="D14" t="str">
            <v>Veľmi zlý</v>
          </cell>
          <cell r="E14" t="str">
            <v>cesta I. triedy</v>
          </cell>
          <cell r="F14" t="str">
            <v>18</v>
          </cell>
          <cell r="G14">
            <v>15880</v>
          </cell>
          <cell r="H14">
            <v>3470</v>
          </cell>
          <cell r="I14" t="str">
            <v>18_319 Most cez potok Ľubochnianka, v obci Ľubochňa</v>
          </cell>
          <cell r="J14" t="str">
            <v>49.123052737000002</v>
          </cell>
          <cell r="K14" t="str">
            <v>19.169232366999999</v>
          </cell>
          <cell r="L14" t="str">
            <v>Ružomberok</v>
          </cell>
        </row>
        <row r="15">
          <cell r="B15" t="str">
            <v>M6476</v>
          </cell>
          <cell r="C15">
            <v>80630</v>
          </cell>
          <cell r="D15" t="str">
            <v>Zlý</v>
          </cell>
          <cell r="E15" t="str">
            <v>cesta I. triedy</v>
          </cell>
          <cell r="F15" t="str">
            <v>9</v>
          </cell>
          <cell r="G15">
            <v>15360</v>
          </cell>
          <cell r="H15">
            <v>3470</v>
          </cell>
          <cell r="I15" t="str">
            <v>50_090 Most nad železničnou traťou, k.ú. Mníchova Lehota</v>
          </cell>
          <cell r="J15" t="str">
            <v>48.810944962000001</v>
          </cell>
          <cell r="K15" t="str">
            <v>18.089226022999998</v>
          </cell>
          <cell r="L15" t="str">
            <v>Trenčín</v>
          </cell>
        </row>
        <row r="16">
          <cell r="B16" t="str">
            <v>M3627</v>
          </cell>
          <cell r="C16">
            <v>81516</v>
          </cell>
          <cell r="D16" t="str">
            <v>Zlý</v>
          </cell>
          <cell r="E16" t="str">
            <v>cesta I. triedy</v>
          </cell>
          <cell r="F16" t="str">
            <v>63</v>
          </cell>
          <cell r="G16">
            <v>13349</v>
          </cell>
          <cell r="H16">
            <v>3400</v>
          </cell>
          <cell r="I16" t="str">
            <v>63_009 Most cez odvodňovací kanál pri obci Tejed</v>
          </cell>
          <cell r="J16" t="str">
            <v>47.977251707999997</v>
          </cell>
          <cell r="K16" t="str">
            <v>17.598973801000000</v>
          </cell>
          <cell r="L16" t="str">
            <v>Dunajská Streda</v>
          </cell>
        </row>
        <row r="17">
          <cell r="B17" t="str">
            <v>M4018</v>
          </cell>
          <cell r="C17">
            <v>90170</v>
          </cell>
          <cell r="D17" t="str">
            <v>Zlý</v>
          </cell>
          <cell r="E17" t="str">
            <v>cesta I. triedy</v>
          </cell>
          <cell r="F17" t="str">
            <v>18</v>
          </cell>
          <cell r="G17">
            <v>14916</v>
          </cell>
          <cell r="H17">
            <v>3364</v>
          </cell>
          <cell r="I17" t="str">
            <v>18_321 Most cez potok Bystré, k.ú. Bystré - Černová</v>
          </cell>
          <cell r="J17" t="str">
            <v>49.114131993999997</v>
          </cell>
          <cell r="K17" t="str">
            <v>19.224368883000000</v>
          </cell>
          <cell r="L17" t="str">
            <v>Ružomberok</v>
          </cell>
        </row>
        <row r="18">
          <cell r="B18" t="str">
            <v>M6086</v>
          </cell>
          <cell r="C18">
            <v>90170</v>
          </cell>
          <cell r="D18" t="str">
            <v>Zlý</v>
          </cell>
          <cell r="E18" t="str">
            <v>cesta I. triedy</v>
          </cell>
          <cell r="F18" t="str">
            <v>18</v>
          </cell>
          <cell r="G18">
            <v>14916</v>
          </cell>
          <cell r="H18">
            <v>3364</v>
          </cell>
          <cell r="I18" t="str">
            <v>18_320 Most cez potok, Hubová - N. Černová</v>
          </cell>
          <cell r="J18" t="str">
            <v>49.117834534000004</v>
          </cell>
          <cell r="K18" t="str">
            <v>19.179293961999999</v>
          </cell>
          <cell r="L18" t="str">
            <v>Ružomberok</v>
          </cell>
        </row>
        <row r="19">
          <cell r="B19" t="str">
            <v>M5341</v>
          </cell>
          <cell r="C19">
            <v>90872</v>
          </cell>
          <cell r="D19" t="str">
            <v>Zlý</v>
          </cell>
          <cell r="E19" t="str">
            <v>cesta I. triedy</v>
          </cell>
          <cell r="F19" t="str">
            <v>66</v>
          </cell>
          <cell r="G19">
            <v>32321</v>
          </cell>
          <cell r="H19">
            <v>3358</v>
          </cell>
          <cell r="I19" t="str">
            <v>66_063D Most cez potok Bystrica v meste Banská Bystrica - Hušták, pri kláštore</v>
          </cell>
          <cell r="J19" t="str">
            <v>48.731216828999997</v>
          </cell>
          <cell r="K19" t="str">
            <v>19.140040574000000</v>
          </cell>
          <cell r="L19" t="str">
            <v>Banská Bystrica</v>
          </cell>
        </row>
        <row r="20">
          <cell r="B20" t="str">
            <v>M5626</v>
          </cell>
          <cell r="C20">
            <v>620</v>
          </cell>
          <cell r="D20" t="str">
            <v>Zlý</v>
          </cell>
          <cell r="E20" t="str">
            <v>cesta I. triedy</v>
          </cell>
          <cell r="F20" t="str">
            <v>16</v>
          </cell>
          <cell r="G20">
            <v>25872</v>
          </cell>
          <cell r="H20">
            <v>3342</v>
          </cell>
          <cell r="I20" t="str">
            <v>Most cez poľný jarok pred osadou Lud.Dvor</v>
          </cell>
          <cell r="J20" t="str">
            <v>48.647647661000001</v>
          </cell>
          <cell r="K20" t="str">
            <v>21.203522359000001</v>
          </cell>
          <cell r="L20" t="str">
            <v>Košice II</v>
          </cell>
        </row>
        <row r="21">
          <cell r="B21" t="str">
            <v>M4342</v>
          </cell>
          <cell r="C21">
            <v>81500</v>
          </cell>
          <cell r="D21" t="str">
            <v>Zlý</v>
          </cell>
          <cell r="E21" t="str">
            <v>cesta I. triedy</v>
          </cell>
          <cell r="F21" t="str">
            <v>63</v>
          </cell>
          <cell r="G21">
            <v>17678</v>
          </cell>
          <cell r="H21">
            <v>3310</v>
          </cell>
          <cell r="I21" t="str">
            <v>63_008 Most cez zátopové územie pred Dunajskou Stredou</v>
          </cell>
          <cell r="J21" t="str">
            <v>47.997419354000002</v>
          </cell>
          <cell r="K21" t="str">
            <v>17.553570056000002</v>
          </cell>
          <cell r="L21" t="str">
            <v>Dunajská Streda</v>
          </cell>
        </row>
        <row r="22">
          <cell r="B22" t="str">
            <v>M3771</v>
          </cell>
          <cell r="C22">
            <v>90510</v>
          </cell>
          <cell r="D22" t="str">
            <v>Zlý</v>
          </cell>
          <cell r="E22" t="str">
            <v>cesta I. triedy</v>
          </cell>
          <cell r="F22" t="str">
            <v>16</v>
          </cell>
          <cell r="G22">
            <v>10869</v>
          </cell>
          <cell r="H22">
            <v>3167</v>
          </cell>
          <cell r="I22" t="str">
            <v>50_202 Most cez podchod pre peších, predĺženie klenbového mosta v obci Podkriváň</v>
          </cell>
          <cell r="J22" t="str">
            <v>48.515428178999997</v>
          </cell>
          <cell r="K22" t="str">
            <v>19.470593871999998</v>
          </cell>
          <cell r="L22" t="str">
            <v>Detva</v>
          </cell>
        </row>
        <row r="23">
          <cell r="B23" t="str">
            <v>M4601</v>
          </cell>
          <cell r="C23">
            <v>90510</v>
          </cell>
          <cell r="D23" t="str">
            <v>Zlý</v>
          </cell>
          <cell r="E23" t="str">
            <v>cesta I. triedy</v>
          </cell>
          <cell r="F23" t="str">
            <v>16</v>
          </cell>
          <cell r="G23">
            <v>10869</v>
          </cell>
          <cell r="H23">
            <v>3167</v>
          </cell>
          <cell r="I23" t="str">
            <v>50_201A Most cez podchod pre peších v obci Podkriváň</v>
          </cell>
          <cell r="J23" t="str">
            <v>48.517342159999998</v>
          </cell>
          <cell r="K23" t="str">
            <v>19.467824850000000</v>
          </cell>
          <cell r="L23" t="str">
            <v>Detva</v>
          </cell>
        </row>
        <row r="24">
          <cell r="B24" t="str">
            <v>M4805</v>
          </cell>
          <cell r="C24">
            <v>90510</v>
          </cell>
          <cell r="D24" t="str">
            <v>Zlý</v>
          </cell>
          <cell r="E24" t="str">
            <v>cesta I. triedy</v>
          </cell>
          <cell r="F24" t="str">
            <v>16</v>
          </cell>
          <cell r="G24">
            <v>10869</v>
          </cell>
          <cell r="H24">
            <v>3167</v>
          </cell>
          <cell r="I24" t="str">
            <v>50_207 Most cez potok Javor pri obci Píla</v>
          </cell>
          <cell r="J24" t="str">
            <v>48.483024845999999</v>
          </cell>
          <cell r="K24" t="str">
            <v>19.515718841000002</v>
          </cell>
          <cell r="L24" t="str">
            <v>Lučenec</v>
          </cell>
        </row>
        <row r="25">
          <cell r="B25" t="str">
            <v>M4842</v>
          </cell>
          <cell r="C25">
            <v>90510</v>
          </cell>
          <cell r="D25" t="str">
            <v>Zlý</v>
          </cell>
          <cell r="E25" t="str">
            <v>cesta I. triedy</v>
          </cell>
          <cell r="F25" t="str">
            <v>16</v>
          </cell>
          <cell r="G25">
            <v>10869</v>
          </cell>
          <cell r="H25">
            <v>3167</v>
          </cell>
          <cell r="I25" t="str">
            <v>50_208 Most cez potok Javor pri obci Píla</v>
          </cell>
          <cell r="J25" t="str">
            <v>48.477652200000001</v>
          </cell>
          <cell r="K25" t="str">
            <v>19.522273612999999</v>
          </cell>
          <cell r="L25" t="str">
            <v>Lučenec</v>
          </cell>
        </row>
        <row r="26">
          <cell r="B26" t="str">
            <v>M5880</v>
          </cell>
          <cell r="C26">
            <v>90510</v>
          </cell>
          <cell r="D26" t="str">
            <v>Zlý</v>
          </cell>
          <cell r="E26" t="str">
            <v>cesta I. triedy</v>
          </cell>
          <cell r="F26" t="str">
            <v>16</v>
          </cell>
          <cell r="G26">
            <v>10869</v>
          </cell>
          <cell r="H26">
            <v>3167</v>
          </cell>
          <cell r="I26" t="str">
            <v>50_204 Most cez potok Bzovský, Dolná Bzová</v>
          </cell>
          <cell r="J26" t="str">
            <v>48.505913989000000</v>
          </cell>
          <cell r="K26" t="str">
            <v>19.497022462000000</v>
          </cell>
          <cell r="L26" t="str">
            <v>Detva</v>
          </cell>
        </row>
        <row r="27">
          <cell r="L27" t="str">
            <v>Lučenec</v>
          </cell>
        </row>
        <row r="28">
          <cell r="B28" t="str">
            <v>M6867</v>
          </cell>
          <cell r="C28">
            <v>90510</v>
          </cell>
          <cell r="D28" t="str">
            <v>Zlý</v>
          </cell>
          <cell r="E28" t="str">
            <v>cesta I. triedy</v>
          </cell>
          <cell r="F28" t="str">
            <v>16</v>
          </cell>
          <cell r="G28">
            <v>10869</v>
          </cell>
          <cell r="H28">
            <v>3167</v>
          </cell>
          <cell r="I28" t="str">
            <v>50_206 Most cez Krivánsky potok pri obci Píla</v>
          </cell>
          <cell r="J28" t="str">
            <v>48.485481938000000</v>
          </cell>
          <cell r="K28" t="str">
            <v>19.515794069999998</v>
          </cell>
          <cell r="L28" t="str">
            <v>Lučenec</v>
          </cell>
        </row>
        <row r="29">
          <cell r="B29" t="str">
            <v>M1556</v>
          </cell>
          <cell r="C29">
            <v>80286</v>
          </cell>
          <cell r="D29" t="str">
            <v>Zlý</v>
          </cell>
          <cell r="E29" t="str">
            <v>cesta I. triedy</v>
          </cell>
          <cell r="F29" t="str">
            <v>62</v>
          </cell>
          <cell r="G29">
            <v>15556</v>
          </cell>
          <cell r="H29">
            <v>3137</v>
          </cell>
          <cell r="I29" t="str">
            <v>62_002 Most nad železnicou, k.ú. Senec</v>
          </cell>
          <cell r="J29" t="str">
            <v>48.210299937000002</v>
          </cell>
          <cell r="K29" t="str">
            <v>17.390870482000000</v>
          </cell>
          <cell r="L29" t="str">
            <v>Senec</v>
          </cell>
        </row>
        <row r="30">
          <cell r="B30" t="str">
            <v>M3136</v>
          </cell>
          <cell r="C30">
            <v>80286</v>
          </cell>
          <cell r="D30" t="str">
            <v>Veľmi zlý</v>
          </cell>
          <cell r="E30" t="str">
            <v>cesta I. triedy</v>
          </cell>
          <cell r="F30" t="str">
            <v>61</v>
          </cell>
          <cell r="G30">
            <v>15556</v>
          </cell>
          <cell r="H30">
            <v>3137</v>
          </cell>
          <cell r="I30" t="str">
            <v>62_001 Most cez prívod. kanál pred Sencom</v>
          </cell>
          <cell r="J30" t="str">
            <v>48.212509363999999</v>
          </cell>
          <cell r="K30" t="str">
            <v>17.386399183000002</v>
          </cell>
          <cell r="L30" t="str">
            <v>Senec</v>
          </cell>
        </row>
        <row r="31">
          <cell r="B31" t="str">
            <v>M4094</v>
          </cell>
          <cell r="C31">
            <v>96090</v>
          </cell>
          <cell r="D31" t="str">
            <v>Zlý</v>
          </cell>
          <cell r="E31" t="str">
            <v>cesta I. triedy</v>
          </cell>
          <cell r="F31" t="str">
            <v>18</v>
          </cell>
          <cell r="G31">
            <v>11901</v>
          </cell>
          <cell r="H31">
            <v>3113</v>
          </cell>
          <cell r="I31" t="str">
            <v>18_281 Most cez potok Chrapový</v>
          </cell>
          <cell r="J31" t="str">
            <v>49.131287381000000</v>
          </cell>
          <cell r="K31" t="str">
            <v>18.898959896000001</v>
          </cell>
          <cell r="L31" t="str">
            <v>Martin</v>
          </cell>
        </row>
        <row r="32">
          <cell r="B32" t="str">
            <v>M6171</v>
          </cell>
          <cell r="C32">
            <v>96090</v>
          </cell>
          <cell r="D32" t="str">
            <v>Veľmi zlý</v>
          </cell>
          <cell r="E32" t="str">
            <v>cesta I. triedy</v>
          </cell>
          <cell r="F32" t="str">
            <v>18</v>
          </cell>
          <cell r="G32">
            <v>11901</v>
          </cell>
          <cell r="H32">
            <v>3113</v>
          </cell>
          <cell r="I32" t="str">
            <v>18-282  Most cez potok Medzipotočie , Vrútky - Dubná Skala</v>
          </cell>
          <cell r="J32" t="str">
            <v>49.127227679999997</v>
          </cell>
          <cell r="K32" t="str">
            <v>18.903196604000001</v>
          </cell>
          <cell r="L32" t="str">
            <v>Martin</v>
          </cell>
        </row>
        <row r="33">
          <cell r="B33" t="str">
            <v>M801</v>
          </cell>
          <cell r="C33">
            <v>90536</v>
          </cell>
          <cell r="D33" t="str">
            <v>Zlý</v>
          </cell>
          <cell r="E33" t="str">
            <v>cesta I. triedy</v>
          </cell>
          <cell r="F33" t="str">
            <v>16</v>
          </cell>
          <cell r="G33">
            <v>12826</v>
          </cell>
          <cell r="H33">
            <v>3093</v>
          </cell>
          <cell r="I33" t="str">
            <v>50_223 Most nad zrušenou železničnou traťou pri obci Tomášovce</v>
          </cell>
          <cell r="J33" t="str">
            <v>48.375213150999997</v>
          </cell>
          <cell r="K33" t="str">
            <v>19.642474101000001</v>
          </cell>
          <cell r="L33" t="str">
            <v>Lučenec</v>
          </cell>
        </row>
        <row r="34">
          <cell r="B34" t="str">
            <v>M2717</v>
          </cell>
          <cell r="C34">
            <v>90880</v>
          </cell>
          <cell r="D34" t="str">
            <v>Veľmi zlý</v>
          </cell>
          <cell r="E34" t="str">
            <v>cesta I. triedy</v>
          </cell>
          <cell r="F34" t="str">
            <v>66</v>
          </cell>
          <cell r="G34">
            <v>21433</v>
          </cell>
          <cell r="H34">
            <v>3074</v>
          </cell>
          <cell r="I34" t="str">
            <v>66_079 Most cez železničnú trať pri odbočke do Biotiky Sl. Ľupča, k.ú. Šalková</v>
          </cell>
          <cell r="J34" t="str">
            <v>48.745044411000002</v>
          </cell>
          <cell r="K34" t="str">
            <v>19.229849207000001</v>
          </cell>
          <cell r="L34" t="str">
            <v>Banská Bystrica</v>
          </cell>
        </row>
        <row r="35">
          <cell r="B35" t="str">
            <v>M5853</v>
          </cell>
          <cell r="C35">
            <v>90880</v>
          </cell>
          <cell r="D35" t="str">
            <v>Veľmi zlý</v>
          </cell>
          <cell r="E35" t="str">
            <v>cesta I. triedy</v>
          </cell>
          <cell r="F35" t="str">
            <v>66</v>
          </cell>
          <cell r="G35">
            <v>21433</v>
          </cell>
          <cell r="H35">
            <v>3074</v>
          </cell>
          <cell r="I35" t="str">
            <v>66-077 Most cez železničnú vlečku do cementárne, Šalková</v>
          </cell>
          <cell r="J35" t="str">
            <v>48.742631111000001</v>
          </cell>
          <cell r="K35" t="str">
            <v>19.210382970000001</v>
          </cell>
          <cell r="L35" t="str">
            <v>Banská Bystrica</v>
          </cell>
        </row>
        <row r="36">
          <cell r="B36" t="str">
            <v>M7478</v>
          </cell>
          <cell r="C36">
            <v>90880</v>
          </cell>
          <cell r="D36" t="str">
            <v>Veľmi zlý</v>
          </cell>
          <cell r="E36" t="str">
            <v>cesta I. triedy</v>
          </cell>
          <cell r="F36" t="str">
            <v>66</v>
          </cell>
          <cell r="G36">
            <v>21433</v>
          </cell>
          <cell r="H36">
            <v>3074</v>
          </cell>
          <cell r="I36" t="str">
            <v>66_078 Most cez poľnú cestu do obce Šálková, k.ú. Senica</v>
          </cell>
          <cell r="J36" t="str">
            <v>48.743248680999997</v>
          </cell>
          <cell r="K36" t="str">
            <v>19.216556124000000</v>
          </cell>
          <cell r="L36" t="str">
            <v>Banská Bystrica</v>
          </cell>
        </row>
        <row r="37">
          <cell r="B37" t="str">
            <v>M1053</v>
          </cell>
          <cell r="C37">
            <v>90520</v>
          </cell>
          <cell r="D37" t="str">
            <v>Zlý</v>
          </cell>
          <cell r="E37" t="str">
            <v>cesta I. triedy</v>
          </cell>
          <cell r="F37" t="str">
            <v>16</v>
          </cell>
          <cell r="G37">
            <v>10331</v>
          </cell>
          <cell r="H37">
            <v>3061</v>
          </cell>
          <cell r="I37" t="str">
            <v>50_212 Most cez potok Dobročský pri obci Mýtna</v>
          </cell>
          <cell r="J37" t="str">
            <v>48.462640389999997</v>
          </cell>
          <cell r="K37" t="str">
            <v>19.566474529000001</v>
          </cell>
          <cell r="L37" t="str">
            <v>Lučenec</v>
          </cell>
        </row>
        <row r="38">
          <cell r="B38" t="str">
            <v>M2718</v>
          </cell>
          <cell r="C38">
            <v>90520</v>
          </cell>
          <cell r="D38" t="str">
            <v>Veľmi zlý</v>
          </cell>
          <cell r="E38" t="str">
            <v>cesta I. triedy</v>
          </cell>
          <cell r="F38" t="str">
            <v>16</v>
          </cell>
          <cell r="G38">
            <v>10331</v>
          </cell>
          <cell r="H38">
            <v>3061</v>
          </cell>
          <cell r="I38" t="str">
            <v>50_213 Most cez občasný tok pri obci Mýtna</v>
          </cell>
          <cell r="J38" t="str">
            <v>48.461806185999997</v>
          </cell>
          <cell r="K38" t="str">
            <v>19.568523285000001</v>
          </cell>
          <cell r="L38" t="str">
            <v>Lučenec</v>
          </cell>
        </row>
        <row r="39">
          <cell r="B39" t="str">
            <v>M5563</v>
          </cell>
          <cell r="C39">
            <v>90520</v>
          </cell>
          <cell r="D39" t="str">
            <v>Zlý</v>
          </cell>
          <cell r="E39" t="str">
            <v>cesta I. triedy</v>
          </cell>
          <cell r="F39" t="str">
            <v>16</v>
          </cell>
          <cell r="G39">
            <v>10331</v>
          </cell>
          <cell r="H39">
            <v>3061</v>
          </cell>
          <cell r="I39" t="str">
            <v>50_215 Most cez Suchý potok pri obci Lovinobaňa</v>
          </cell>
          <cell r="J39" t="str">
            <v>48.453908740999999</v>
          </cell>
          <cell r="K39" t="str">
            <v>19.574113292000000</v>
          </cell>
          <cell r="L39" t="str">
            <v>Lučenec</v>
          </cell>
        </row>
        <row r="40">
          <cell r="B40" t="str">
            <v>M990</v>
          </cell>
          <cell r="C40">
            <v>90520</v>
          </cell>
          <cell r="D40" t="str">
            <v>Zlý</v>
          </cell>
          <cell r="E40" t="str">
            <v>cesta I. triedy</v>
          </cell>
          <cell r="F40" t="str">
            <v>16</v>
          </cell>
          <cell r="G40">
            <v>10331</v>
          </cell>
          <cell r="H40">
            <v>3061</v>
          </cell>
          <cell r="I40" t="str">
            <v>50_210 Most cez potok Krivánsky v obci Mýtna</v>
          </cell>
          <cell r="J40" t="str">
            <v>48.466653307000001</v>
          </cell>
          <cell r="K40" t="str">
            <v>19.551876018000002</v>
          </cell>
          <cell r="L40" t="str">
            <v>Lučenec</v>
          </cell>
        </row>
        <row r="41">
          <cell r="B41" t="str">
            <v>M1223</v>
          </cell>
          <cell r="C41">
            <v>80026</v>
          </cell>
          <cell r="D41" t="str">
            <v>Veľmi zlý</v>
          </cell>
          <cell r="E41" t="str">
            <v>cesta I. triedy</v>
          </cell>
          <cell r="F41" t="str">
            <v>9</v>
          </cell>
          <cell r="G41">
            <v>11159</v>
          </cell>
          <cell r="H41">
            <v>3056</v>
          </cell>
          <cell r="I41" t="str">
            <v>09(50)_086 Most nad poľnou cestou, k.ú. Trenčianska Turná</v>
          </cell>
          <cell r="J41" t="str">
            <v>48.844136247000002</v>
          </cell>
          <cell r="K41" t="str">
            <v>18.048831938999999</v>
          </cell>
          <cell r="L41" t="str">
            <v>Trenčín</v>
          </cell>
        </row>
        <row r="42">
          <cell r="B42" t="str">
            <v>M3198</v>
          </cell>
          <cell r="C42">
            <v>80026</v>
          </cell>
          <cell r="D42" t="str">
            <v>Zlý</v>
          </cell>
          <cell r="E42" t="str">
            <v>cesta I. triedy</v>
          </cell>
          <cell r="F42" t="str">
            <v>9</v>
          </cell>
          <cell r="G42">
            <v>11159</v>
          </cell>
          <cell r="H42">
            <v>3056</v>
          </cell>
          <cell r="I42" t="str">
            <v>50_089 Most nad poľnou cestou, k.ú.  Mníchova Lehota</v>
          </cell>
          <cell r="J42" t="str">
            <v>48.826046411999997</v>
          </cell>
          <cell r="K42" t="str">
            <v>18.066322880000001</v>
          </cell>
          <cell r="L42" t="str">
            <v>Trenčín</v>
          </cell>
        </row>
        <row r="43">
          <cell r="B43" t="str">
            <v>M3915</v>
          </cell>
          <cell r="C43">
            <v>80026</v>
          </cell>
          <cell r="D43" t="str">
            <v>Zlý</v>
          </cell>
          <cell r="E43" t="str">
            <v>cesta I. triedy</v>
          </cell>
          <cell r="F43" t="str">
            <v>9</v>
          </cell>
          <cell r="G43">
            <v>11159</v>
          </cell>
          <cell r="H43">
            <v>3056</v>
          </cell>
          <cell r="I43" t="str">
            <v>50_087 Most nad poľnou cestou, k.ú. Trenčianska Turná</v>
          </cell>
          <cell r="J43" t="str">
            <v>48.838765895999998</v>
          </cell>
          <cell r="K43" t="str">
            <v>18.056759743000001</v>
          </cell>
          <cell r="L43" t="str">
            <v>Trenčín</v>
          </cell>
        </row>
        <row r="44">
          <cell r="B44" t="str">
            <v>M4236</v>
          </cell>
          <cell r="C44">
            <v>80026</v>
          </cell>
          <cell r="D44" t="str">
            <v>Zlý</v>
          </cell>
          <cell r="E44" t="str">
            <v>cesta I. triedy</v>
          </cell>
          <cell r="F44" t="str">
            <v>9</v>
          </cell>
          <cell r="G44">
            <v>11159</v>
          </cell>
          <cell r="H44">
            <v>3056</v>
          </cell>
          <cell r="I44" t="str">
            <v>09_085 Most cez potok Bukoviansky, k.ú. Trenčianska Turná</v>
          </cell>
          <cell r="J44" t="str">
            <v>48.845137905999998</v>
          </cell>
          <cell r="K44" t="str">
            <v>18.030928656000000</v>
          </cell>
          <cell r="L44" t="str">
            <v>Trenčín</v>
          </cell>
        </row>
        <row r="45">
          <cell r="B45" t="str">
            <v>M3535</v>
          </cell>
          <cell r="C45">
            <v>80027</v>
          </cell>
          <cell r="D45" t="str">
            <v>Havarijný</v>
          </cell>
          <cell r="E45" t="str">
            <v>cesta I. triedy</v>
          </cell>
          <cell r="F45" t="str">
            <v>9</v>
          </cell>
          <cell r="G45">
            <v>11641</v>
          </cell>
          <cell r="H45">
            <v>3035</v>
          </cell>
          <cell r="I45" t="str">
            <v>50_080 Most cez kanál hydrocentrály, k.ú. Veľké Bierovce</v>
          </cell>
          <cell r="J45" t="str">
            <v>48.853471075000002</v>
          </cell>
          <cell r="K45" t="str">
            <v>17.967363018000000</v>
          </cell>
          <cell r="L45" t="str">
            <v>Trenčín</v>
          </cell>
        </row>
        <row r="46">
          <cell r="B46" t="str">
            <v>M4904</v>
          </cell>
          <cell r="C46">
            <v>80027</v>
          </cell>
          <cell r="D46" t="str">
            <v>Zlý</v>
          </cell>
          <cell r="E46" t="str">
            <v>cesta I. triedy</v>
          </cell>
          <cell r="F46" t="str">
            <v>9</v>
          </cell>
          <cell r="G46">
            <v>11641</v>
          </cell>
          <cell r="H46">
            <v>3035</v>
          </cell>
          <cell r="I46" t="str">
            <v>50_083 Most cez potok Turňanský, k.ú. Veľké Bierovce</v>
          </cell>
          <cell r="J46" t="str">
            <v>48.848939104000003</v>
          </cell>
          <cell r="K46" t="str">
            <v>17.985586773000001</v>
          </cell>
          <cell r="L46" t="str">
            <v>Trenčín</v>
          </cell>
        </row>
        <row r="47">
          <cell r="B47" t="str">
            <v>M935</v>
          </cell>
          <cell r="C47">
            <v>80027</v>
          </cell>
          <cell r="D47" t="str">
            <v>Zlý</v>
          </cell>
          <cell r="E47" t="str">
            <v>cesta I. triedy</v>
          </cell>
          <cell r="F47" t="str">
            <v>9</v>
          </cell>
          <cell r="G47">
            <v>11641</v>
          </cell>
          <cell r="H47">
            <v>3035</v>
          </cell>
          <cell r="I47" t="str">
            <v>50_082 Most  cez potok Turňanský, k.ú. Veľké Bierovce</v>
          </cell>
          <cell r="J47" t="str">
            <v>48.851472203000000</v>
          </cell>
          <cell r="K47" t="str">
            <v>17.973467737000000</v>
          </cell>
          <cell r="L47" t="str">
            <v>Trenčín</v>
          </cell>
        </row>
        <row r="48">
          <cell r="B48" t="str">
            <v>M3365</v>
          </cell>
          <cell r="C48">
            <v>81841</v>
          </cell>
          <cell r="D48" t="str">
            <v>Zlý</v>
          </cell>
          <cell r="E48" t="str">
            <v>cesta I. triedy</v>
          </cell>
          <cell r="F48" t="str">
            <v>54</v>
          </cell>
          <cell r="G48">
            <v>18405</v>
          </cell>
          <cell r="H48">
            <v>2992</v>
          </cell>
          <cell r="I48" t="str">
            <v>54_109 Most cez potok Klanečnica, k.ú. Nové Mesto nad Váhom</v>
          </cell>
          <cell r="J48" t="str">
            <v>48.764591672999998</v>
          </cell>
          <cell r="K48" t="str">
            <v>17.840020858999999</v>
          </cell>
          <cell r="L48" t="str">
            <v>Nové Mesto nad Váhom</v>
          </cell>
        </row>
        <row r="49">
          <cell r="B49" t="str">
            <v>M5040</v>
          </cell>
          <cell r="C49">
            <v>81352</v>
          </cell>
          <cell r="D49" t="str">
            <v>Zlý</v>
          </cell>
          <cell r="E49" t="str">
            <v>cesta I. triedy</v>
          </cell>
          <cell r="F49" t="str">
            <v>75</v>
          </cell>
          <cell r="G49">
            <v>20306</v>
          </cell>
          <cell r="H49">
            <v>2976</v>
          </cell>
          <cell r="I49" t="str">
            <v>75_0003B Most nad obvodovou komunikáciou v meste Šaľa</v>
          </cell>
          <cell r="J49" t="str">
            <v>48.157705343000003</v>
          </cell>
          <cell r="K49" t="str">
            <v>17.877413717000000</v>
          </cell>
          <cell r="L49" t="str">
            <v>Šaľa</v>
          </cell>
        </row>
        <row r="50">
          <cell r="B50" t="str">
            <v>M6115</v>
          </cell>
          <cell r="C50">
            <v>81352</v>
          </cell>
          <cell r="D50" t="str">
            <v>Veľmi zlý</v>
          </cell>
          <cell r="E50" t="str">
            <v>cesta I. triedy</v>
          </cell>
          <cell r="F50" t="str">
            <v>75</v>
          </cell>
          <cell r="G50">
            <v>20306</v>
          </cell>
          <cell r="H50">
            <v>2976</v>
          </cell>
          <cell r="I50" t="str">
            <v>75_004 Most cez rieku Váh v meste Šaľa</v>
          </cell>
          <cell r="J50" t="str">
            <v>48.160269579999998</v>
          </cell>
          <cell r="K50" t="str">
            <v>17.880028258999999</v>
          </cell>
          <cell r="L50" t="str">
            <v>Šaľa</v>
          </cell>
        </row>
        <row r="51">
          <cell r="B51" t="str">
            <v>M4414</v>
          </cell>
          <cell r="C51">
            <v>80658</v>
          </cell>
          <cell r="D51" t="str">
            <v>Veľmi zlý</v>
          </cell>
          <cell r="E51" t="str">
            <v>cesta I. triedy</v>
          </cell>
          <cell r="F51" t="str">
            <v>9</v>
          </cell>
          <cell r="G51">
            <v>11604</v>
          </cell>
          <cell r="H51">
            <v>2971</v>
          </cell>
          <cell r="I51" t="str">
            <v>50_097 Most cez bezmenný potok, k. ú . Svinná</v>
          </cell>
          <cell r="J51" t="str">
            <v>48.780190218000001</v>
          </cell>
          <cell r="K51" t="str">
            <v>18.178305576000000</v>
          </cell>
          <cell r="L51" t="str">
            <v>Trenčín</v>
          </cell>
        </row>
        <row r="52">
          <cell r="B52" t="str">
            <v>M618</v>
          </cell>
          <cell r="C52">
            <v>80658</v>
          </cell>
          <cell r="D52" t="str">
            <v>Veľmi zlý</v>
          </cell>
          <cell r="E52" t="str">
            <v>cesta I. triedy</v>
          </cell>
          <cell r="F52" t="str">
            <v>9</v>
          </cell>
          <cell r="G52">
            <v>11604</v>
          </cell>
          <cell r="H52">
            <v>2971</v>
          </cell>
          <cell r="I52" t="str">
            <v>9 (50)_095 Most cez potok Cípec pred obcou Svinná</v>
          </cell>
          <cell r="J52" t="str">
            <v>48.791633277999999</v>
          </cell>
          <cell r="K52" t="str">
            <v>18.156527732000001</v>
          </cell>
          <cell r="L52" t="str">
            <v>Trenčín</v>
          </cell>
        </row>
        <row r="53">
          <cell r="B53" t="str">
            <v>M7611</v>
          </cell>
          <cell r="C53">
            <v>92101</v>
          </cell>
          <cell r="D53" t="str">
            <v>Veľmi zlý</v>
          </cell>
          <cell r="E53" t="str">
            <v>cesta I. triedy</v>
          </cell>
          <cell r="F53" t="str">
            <v>9</v>
          </cell>
          <cell r="G53">
            <v>12929</v>
          </cell>
          <cell r="H53">
            <v>2842</v>
          </cell>
          <cell r="I53" t="str">
            <v>9 (50)_123 Most cez rieku Nitra v meste Nováky</v>
          </cell>
          <cell r="J53" t="str">
            <v>48.722356388000001</v>
          </cell>
          <cell r="K53" t="str">
            <v>18.536521818000001</v>
          </cell>
          <cell r="L53" t="str">
            <v>Prievidza</v>
          </cell>
        </row>
        <row r="54">
          <cell r="B54" t="str">
            <v>M1892</v>
          </cell>
          <cell r="C54">
            <v>1120</v>
          </cell>
          <cell r="D54" t="str">
            <v>Zlý</v>
          </cell>
          <cell r="E54" t="str">
            <v>cesta I. triedy</v>
          </cell>
          <cell r="F54" t="str">
            <v>15</v>
          </cell>
          <cell r="G54">
            <v>5273</v>
          </cell>
          <cell r="H54">
            <v>941</v>
          </cell>
          <cell r="I54" t="str">
            <v>15_019 Most cez bezmenný potok za obcou Duplín</v>
          </cell>
          <cell r="J54" t="str">
            <v>49.252119204000003</v>
          </cell>
          <cell r="K54" t="str">
            <v>21.605807423000002</v>
          </cell>
          <cell r="L54" t="str">
            <v>Svidník</v>
          </cell>
        </row>
        <row r="55">
          <cell r="B55" t="str">
            <v>M45</v>
          </cell>
          <cell r="C55">
            <v>90527</v>
          </cell>
          <cell r="D55" t="str">
            <v>Veľmi zlý</v>
          </cell>
          <cell r="E55" t="str">
            <v>cesta I. triedy</v>
          </cell>
          <cell r="F55" t="str">
            <v>16</v>
          </cell>
          <cell r="G55">
            <v>10502</v>
          </cell>
          <cell r="H55">
            <v>2834</v>
          </cell>
          <cell r="I55" t="str">
            <v>50_218 Most cez potok Lovinka pri obci Uderiná</v>
          </cell>
          <cell r="J55" t="str">
            <v>48.425933094999998</v>
          </cell>
          <cell r="K55" t="str">
            <v>19.598096717000001</v>
          </cell>
          <cell r="L55" t="str">
            <v>Lučenec</v>
          </cell>
        </row>
        <row r="56">
          <cell r="B56" t="str">
            <v>M1462</v>
          </cell>
          <cell r="C56">
            <v>91530</v>
          </cell>
          <cell r="D56" t="str">
            <v>Veľmi zlý</v>
          </cell>
          <cell r="E56" t="str">
            <v>cesta I. triedy</v>
          </cell>
          <cell r="F56" t="str">
            <v>66</v>
          </cell>
          <cell r="G56">
            <v>10155</v>
          </cell>
          <cell r="H56">
            <v>2808</v>
          </cell>
          <cell r="I56" t="str">
            <v>66_051 Most cez potok Neresnica pred mestom Zvolen</v>
          </cell>
          <cell r="J56" t="str">
            <v>48.538886142999999</v>
          </cell>
          <cell r="K56" t="str">
            <v>19.122600309999999</v>
          </cell>
          <cell r="L56" t="str">
            <v>Zvolen</v>
          </cell>
        </row>
        <row r="57">
          <cell r="B57" t="str">
            <v>M188</v>
          </cell>
          <cell r="C57">
            <v>91530</v>
          </cell>
          <cell r="D57" t="str">
            <v>Zlý</v>
          </cell>
          <cell r="E57" t="str">
            <v>cesta I. triedy</v>
          </cell>
          <cell r="F57" t="str">
            <v>66</v>
          </cell>
          <cell r="G57">
            <v>10155</v>
          </cell>
          <cell r="H57">
            <v>2808</v>
          </cell>
          <cell r="I57" t="str">
            <v>66_049 Most cez potok Neresnica pri meste Zvolen</v>
          </cell>
          <cell r="J57" t="str">
            <v>48.533259760000000</v>
          </cell>
          <cell r="K57" t="str">
            <v>19.116638721000001</v>
          </cell>
          <cell r="L57" t="str">
            <v>Zvolen</v>
          </cell>
        </row>
        <row r="58">
          <cell r="B58" t="str">
            <v>M2889</v>
          </cell>
          <cell r="C58">
            <v>91530</v>
          </cell>
          <cell r="D58" t="str">
            <v>Veľmi zlý</v>
          </cell>
          <cell r="E58" t="str">
            <v>cesta I. triedy</v>
          </cell>
          <cell r="F58" t="str">
            <v>66</v>
          </cell>
          <cell r="G58">
            <v>10155</v>
          </cell>
          <cell r="H58">
            <v>2808</v>
          </cell>
          <cell r="I58" t="str">
            <v>66_050 Most cez železničnú trať  pri meste Zvolen</v>
          </cell>
          <cell r="J58" t="str">
            <v>48.533722646999998</v>
          </cell>
          <cell r="K58" t="str">
            <v>19.117412792000000</v>
          </cell>
          <cell r="L58" t="str">
            <v>Zvolen</v>
          </cell>
        </row>
        <row r="59">
          <cell r="B59" t="str">
            <v>M7574</v>
          </cell>
          <cell r="C59">
            <v>91530</v>
          </cell>
          <cell r="D59" t="str">
            <v>Veľmi zlý</v>
          </cell>
          <cell r="E59" t="str">
            <v>cesta I. triedy</v>
          </cell>
          <cell r="F59" t="str">
            <v>66</v>
          </cell>
          <cell r="G59">
            <v>10155</v>
          </cell>
          <cell r="H59">
            <v>2808</v>
          </cell>
          <cell r="I59" t="str">
            <v>66_048 Most cez potok Neresnica pri obci Breziny</v>
          </cell>
          <cell r="J59" t="str">
            <v>48.522007862999999</v>
          </cell>
          <cell r="K59" t="str">
            <v>19.104295573999998</v>
          </cell>
          <cell r="L59" t="str">
            <v>Zvolen</v>
          </cell>
        </row>
        <row r="60">
          <cell r="B60" t="str">
            <v>M7359</v>
          </cell>
          <cell r="C60">
            <v>80741</v>
          </cell>
          <cell r="D60" t="str">
            <v>Zlý</v>
          </cell>
          <cell r="E60" t="str">
            <v>cesta I. triedy</v>
          </cell>
          <cell r="F60" t="str">
            <v>51</v>
          </cell>
          <cell r="G60">
            <v>16868</v>
          </cell>
          <cell r="H60">
            <v>2797</v>
          </cell>
          <cell r="I60" t="str">
            <v>51_073 Most cez Rovenský potok v k. ú. mesta Senica</v>
          </cell>
          <cell r="J60" t="str">
            <v>48.683676988999999</v>
          </cell>
          <cell r="K60" t="str">
            <v>17.366635793000000</v>
          </cell>
          <cell r="L60" t="str">
            <v>Senica</v>
          </cell>
        </row>
        <row r="61">
          <cell r="B61" t="str">
            <v>M1007</v>
          </cell>
          <cell r="C61">
            <v>80139</v>
          </cell>
          <cell r="D61" t="str">
            <v>Zlý</v>
          </cell>
          <cell r="E61" t="str">
            <v>cesta I. triedy</v>
          </cell>
          <cell r="F61" t="str">
            <v>61</v>
          </cell>
          <cell r="G61">
            <v>16426</v>
          </cell>
          <cell r="H61">
            <v>2776</v>
          </cell>
          <cell r="I61" t="str">
            <v>61_007 Most nad železnicou v k.ú. obce Ivánka pri Dunaji</v>
          </cell>
          <cell r="J61" t="str">
            <v>48.196683901999997</v>
          </cell>
          <cell r="K61" t="str">
            <v>17.250341941999999</v>
          </cell>
          <cell r="L61" t="str">
            <v>Senec</v>
          </cell>
        </row>
        <row r="62">
          <cell r="B62" t="str">
            <v>M1066</v>
          </cell>
          <cell r="C62">
            <v>5570</v>
          </cell>
          <cell r="D62" t="str">
            <v>Zlý</v>
          </cell>
          <cell r="E62" t="str">
            <v>cesta I. triedy</v>
          </cell>
          <cell r="F62" t="str">
            <v>21</v>
          </cell>
          <cell r="G62">
            <v>9935</v>
          </cell>
          <cell r="H62">
            <v>2762</v>
          </cell>
          <cell r="I62" t="str">
            <v>73_007 Most cez miestny potok v obci Kračúnovce</v>
          </cell>
          <cell r="J62" t="str">
            <v>49.098893812000000</v>
          </cell>
          <cell r="K62" t="str">
            <v>21.487261280999999</v>
          </cell>
          <cell r="L62" t="str">
            <v>Svidník</v>
          </cell>
        </row>
        <row r="63">
          <cell r="B63" t="str">
            <v>M5423</v>
          </cell>
          <cell r="C63">
            <v>5570</v>
          </cell>
          <cell r="D63" t="str">
            <v>Veľmi zlý</v>
          </cell>
          <cell r="E63" t="str">
            <v>cesta I. triedy</v>
          </cell>
          <cell r="F63" t="str">
            <v>21</v>
          </cell>
          <cell r="G63">
            <v>9935</v>
          </cell>
          <cell r="H63">
            <v>2762</v>
          </cell>
          <cell r="I63" t="str">
            <v>73-008 Most cez potok Topľa v obci Kračúnovce</v>
          </cell>
          <cell r="J63" t="str">
            <v>49.100081774000003</v>
          </cell>
          <cell r="K63" t="str">
            <v>21.490096271999999</v>
          </cell>
          <cell r="L63" t="str">
            <v>Svidník</v>
          </cell>
        </row>
        <row r="64">
          <cell r="B64" t="str">
            <v>M121</v>
          </cell>
          <cell r="C64">
            <v>91360</v>
          </cell>
          <cell r="D64" t="str">
            <v>Zlý</v>
          </cell>
          <cell r="E64" t="str">
            <v>cesta I. triedy</v>
          </cell>
          <cell r="F64" t="str">
            <v>64</v>
          </cell>
          <cell r="G64">
            <v>15772</v>
          </cell>
          <cell r="H64">
            <v>2705</v>
          </cell>
          <cell r="I64" t="str">
            <v>64_114 Most cez rieku Rajčianka pred obcou Lietavská Lúčka</v>
          </cell>
          <cell r="J64" t="str">
            <v>49.178379886000002</v>
          </cell>
          <cell r="K64" t="str">
            <v>18.727188541000000</v>
          </cell>
          <cell r="L64" t="str">
            <v>Žilina</v>
          </cell>
        </row>
        <row r="65">
          <cell r="B65" t="str">
            <v>M3822</v>
          </cell>
          <cell r="C65">
            <v>91360</v>
          </cell>
          <cell r="D65" t="str">
            <v>Veľmi zlý</v>
          </cell>
          <cell r="E65" t="str">
            <v>cesta I. triedy</v>
          </cell>
          <cell r="F65" t="str">
            <v>64</v>
          </cell>
          <cell r="G65">
            <v>15772</v>
          </cell>
          <cell r="H65">
            <v>2705</v>
          </cell>
          <cell r="I65" t="str">
            <v>64_115 Most cez potok Bytčica v obci Bytčica</v>
          </cell>
          <cell r="J65" t="str">
            <v>49.185730227999997</v>
          </cell>
          <cell r="K65" t="str">
            <v>18.733795399000002</v>
          </cell>
          <cell r="L65" t="str">
            <v>Žilina</v>
          </cell>
        </row>
        <row r="66">
          <cell r="B66" t="str">
            <v>M3015</v>
          </cell>
          <cell r="C66">
            <v>80010</v>
          </cell>
          <cell r="D66" t="str">
            <v>Zlý</v>
          </cell>
          <cell r="E66" t="str">
            <v>cesta I. triedy</v>
          </cell>
          <cell r="F66" t="str">
            <v>9</v>
          </cell>
          <cell r="G66">
            <v>8586</v>
          </cell>
          <cell r="H66">
            <v>2666</v>
          </cell>
          <cell r="I66" t="str">
            <v>50_071 Most cez potok Drietomica, k.ú. Drietoma</v>
          </cell>
          <cell r="J66" t="str">
            <v>48.941527915000002</v>
          </cell>
          <cell r="K66" t="str">
            <v>17.929250183000001</v>
          </cell>
          <cell r="L66" t="str">
            <v>Trenčín</v>
          </cell>
        </row>
        <row r="67">
          <cell r="B67" t="str">
            <v>M2851</v>
          </cell>
          <cell r="C67">
            <v>90660</v>
          </cell>
          <cell r="D67" t="str">
            <v>Zlý</v>
          </cell>
          <cell r="E67" t="str">
            <v>cesta I. triedy</v>
          </cell>
          <cell r="F67" t="str">
            <v>59</v>
          </cell>
          <cell r="G67">
            <v>14203</v>
          </cell>
          <cell r="H67">
            <v>2652</v>
          </cell>
          <cell r="I67" t="str">
            <v>59_013 most cez potok Bystrica v obci Uľanka</v>
          </cell>
          <cell r="J67" t="str">
            <v>48.779108506999997</v>
          </cell>
          <cell r="K67" t="str">
            <v>19.115936313999999</v>
          </cell>
          <cell r="L67" t="str">
            <v>Banská Bystrica</v>
          </cell>
        </row>
        <row r="68">
          <cell r="B68" t="str">
            <v>M3265</v>
          </cell>
          <cell r="C68">
            <v>90660</v>
          </cell>
          <cell r="D68" t="str">
            <v>Zlý</v>
          </cell>
          <cell r="E68" t="str">
            <v>cesta I. triedy</v>
          </cell>
          <cell r="F68" t="str">
            <v>59</v>
          </cell>
          <cell r="G68">
            <v>14203</v>
          </cell>
          <cell r="H68">
            <v>2652</v>
          </cell>
          <cell r="I68" t="str">
            <v>59_012 Most cez potok Bystrica v obci Uľanka</v>
          </cell>
          <cell r="J68" t="str">
            <v>48.778806000000003</v>
          </cell>
          <cell r="K68" t="str">
            <v>19.124915999999999</v>
          </cell>
          <cell r="L68" t="str">
            <v>Banská Bystrica</v>
          </cell>
        </row>
        <row r="69">
          <cell r="B69" t="str">
            <v>M6675</v>
          </cell>
          <cell r="C69">
            <v>90660</v>
          </cell>
          <cell r="D69" t="str">
            <v>Zlý</v>
          </cell>
          <cell r="E69" t="str">
            <v>cesta I. triedy</v>
          </cell>
          <cell r="F69" t="str">
            <v>59</v>
          </cell>
          <cell r="G69">
            <v>14203</v>
          </cell>
          <cell r="H69">
            <v>2652</v>
          </cell>
          <cell r="I69" t="str">
            <v>59_014 Most cez potok Bystrica, k.ú. Uľanka</v>
          </cell>
          <cell r="J69" t="str">
            <v>48.788721510999999</v>
          </cell>
          <cell r="K69" t="str">
            <v>19.106558055000001</v>
          </cell>
          <cell r="L69" t="str">
            <v>Banská Bystrica</v>
          </cell>
        </row>
        <row r="70">
          <cell r="B70" t="str">
            <v>M1514</v>
          </cell>
          <cell r="C70">
            <v>80412</v>
          </cell>
          <cell r="D70" t="str">
            <v>Veľmi zlý</v>
          </cell>
          <cell r="E70" t="str">
            <v>cesta I. triedy</v>
          </cell>
          <cell r="F70" t="str">
            <v>63</v>
          </cell>
          <cell r="G70">
            <v>18597</v>
          </cell>
          <cell r="H70">
            <v>2652</v>
          </cell>
          <cell r="I70" t="str">
            <v>63_025 Most cez Vážsky Dunaj v Komárne</v>
          </cell>
          <cell r="J70" t="str">
            <v>47.762158079999999</v>
          </cell>
          <cell r="K70" t="str">
            <v>18.143206219000000</v>
          </cell>
          <cell r="L70" t="str">
            <v>Komárno</v>
          </cell>
        </row>
        <row r="71">
          <cell r="B71" t="str">
            <v>M5242</v>
          </cell>
          <cell r="C71">
            <v>80412</v>
          </cell>
          <cell r="D71" t="str">
            <v>Zlý</v>
          </cell>
          <cell r="E71" t="str">
            <v>cesta I. triedy</v>
          </cell>
          <cell r="F71" t="str">
            <v>63</v>
          </cell>
          <cell r="G71">
            <v>18597</v>
          </cell>
          <cell r="H71">
            <v>2652</v>
          </cell>
          <cell r="I71" t="str">
            <v>63_024 Most nad horúcovodom v Komárne</v>
          </cell>
          <cell r="J71" t="str">
            <v>47.762541882999997</v>
          </cell>
          <cell r="K71" t="str">
            <v>18.140482574000000</v>
          </cell>
          <cell r="L71" t="str">
            <v>Komárno</v>
          </cell>
        </row>
        <row r="72">
          <cell r="B72" t="str">
            <v>M7117</v>
          </cell>
          <cell r="C72">
            <v>80412</v>
          </cell>
          <cell r="D72" t="str">
            <v>Zlý</v>
          </cell>
          <cell r="E72" t="str">
            <v>cesta I. triedy</v>
          </cell>
          <cell r="F72" t="str">
            <v>63</v>
          </cell>
          <cell r="G72">
            <v>18597</v>
          </cell>
          <cell r="H72">
            <v>2652</v>
          </cell>
          <cell r="I72" t="str">
            <v>63_026 Most cez kanál Iža pri Komárne</v>
          </cell>
          <cell r="J72" t="str">
            <v>47.762771624999999</v>
          </cell>
          <cell r="K72" t="str">
            <v>18.149868264999999</v>
          </cell>
          <cell r="L72" t="str">
            <v>Komárno</v>
          </cell>
        </row>
        <row r="73">
          <cell r="B73" t="str">
            <v>M342</v>
          </cell>
          <cell r="C73">
            <v>91350</v>
          </cell>
          <cell r="D73" t="str">
            <v>Zlý</v>
          </cell>
          <cell r="E73" t="str">
            <v>cesta I. triedy</v>
          </cell>
          <cell r="F73" t="str">
            <v>65</v>
          </cell>
          <cell r="G73">
            <v>9653</v>
          </cell>
          <cell r="H73">
            <v>2631</v>
          </cell>
          <cell r="I73" t="str">
            <v>65_057A Most nad cestou I/50, k.ú. Šášovské Podhradie</v>
          </cell>
          <cell r="J73" t="str">
            <v>48.588403620000001</v>
          </cell>
          <cell r="K73" t="str">
            <v>18.896201154000000</v>
          </cell>
          <cell r="L73" t="str">
            <v>Žiar nad Hronom</v>
          </cell>
        </row>
        <row r="74">
          <cell r="B74" t="str">
            <v>M46</v>
          </cell>
          <cell r="C74">
            <v>91350</v>
          </cell>
          <cell r="D74" t="str">
            <v>Veľmi zlý</v>
          </cell>
          <cell r="E74" t="str">
            <v>cesta I. triedy</v>
          </cell>
          <cell r="F74" t="str">
            <v>65</v>
          </cell>
          <cell r="G74">
            <v>9653</v>
          </cell>
          <cell r="H74">
            <v>2631</v>
          </cell>
          <cell r="I74" t="str">
            <v>65_060 Most nad poľnou cestou pri obci Stará Kremnička</v>
          </cell>
          <cell r="J74" t="str">
            <v>48.609130509000003</v>
          </cell>
          <cell r="K74" t="str">
            <v>18.892116113000000</v>
          </cell>
          <cell r="L74" t="str">
            <v>Žiar nad Hronom</v>
          </cell>
        </row>
        <row r="75">
          <cell r="B75" t="str">
            <v>M5155</v>
          </cell>
          <cell r="C75">
            <v>91350</v>
          </cell>
          <cell r="D75" t="str">
            <v>Zlý</v>
          </cell>
          <cell r="E75" t="str">
            <v>cesta I. triedy</v>
          </cell>
          <cell r="F75" t="str">
            <v>65</v>
          </cell>
          <cell r="G75">
            <v>9653</v>
          </cell>
          <cell r="H75">
            <v>2631</v>
          </cell>
          <cell r="I75" t="str">
            <v>65_059 Most cez potok Rudnica pri obci Stará Kremnička</v>
          </cell>
          <cell r="J75" t="str">
            <v>48.605425248000003</v>
          </cell>
          <cell r="K75" t="str">
            <v>18.891821663000002</v>
          </cell>
          <cell r="L75" t="str">
            <v>Žiar nad Hronom</v>
          </cell>
        </row>
        <row r="76">
          <cell r="B76" t="str">
            <v>M7306</v>
          </cell>
          <cell r="C76">
            <v>91350</v>
          </cell>
          <cell r="D76" t="str">
            <v>Zlý</v>
          </cell>
          <cell r="E76" t="str">
            <v>cesta I. triedy</v>
          </cell>
          <cell r="F76" t="str">
            <v>65</v>
          </cell>
          <cell r="G76">
            <v>9653</v>
          </cell>
          <cell r="H76">
            <v>2631</v>
          </cell>
          <cell r="I76" t="str">
            <v>65-058_Most cez potok Rudnica pri Starej Kremničke</v>
          </cell>
          <cell r="J76" t="str">
            <v>48.597391713000000</v>
          </cell>
          <cell r="K76" t="str">
            <v>18.892798911000000</v>
          </cell>
          <cell r="L76" t="str">
            <v>Žiar nad Hronom</v>
          </cell>
        </row>
        <row r="77">
          <cell r="B77" t="str">
            <v>M5921</v>
          </cell>
          <cell r="C77">
            <v>1338</v>
          </cell>
          <cell r="D77" t="str">
            <v>Zlý</v>
          </cell>
          <cell r="E77" t="str">
            <v>cesta I. triedy</v>
          </cell>
          <cell r="F77" t="str">
            <v>21</v>
          </cell>
          <cell r="G77">
            <v>7745</v>
          </cell>
          <cell r="H77">
            <v>2466</v>
          </cell>
          <cell r="I77" t="str">
            <v>73_004 Most cez lesný potok za Chmeľovskou horou</v>
          </cell>
          <cell r="J77" t="str">
            <v>49.088910519999999</v>
          </cell>
          <cell r="K77" t="str">
            <v>21.443937837000000</v>
          </cell>
          <cell r="L77" t="str">
            <v>Svidník</v>
          </cell>
        </row>
        <row r="78">
          <cell r="B78" t="str">
            <v>M4838</v>
          </cell>
          <cell r="C78">
            <v>91332</v>
          </cell>
          <cell r="D78" t="str">
            <v>Zlý</v>
          </cell>
          <cell r="E78" t="str">
            <v>cesta I. triedy</v>
          </cell>
          <cell r="F78" t="str">
            <v>65</v>
          </cell>
          <cell r="G78">
            <v>8357</v>
          </cell>
          <cell r="H78">
            <v>2556</v>
          </cell>
          <cell r="I78" t="str">
            <v>65_066 Most cez Bystrick ý potok, k.ú. Kremnica</v>
          </cell>
          <cell r="J78" t="str">
            <v>48.702438944999997</v>
          </cell>
          <cell r="K78" t="str">
            <v>18.915033887000000</v>
          </cell>
          <cell r="L78" t="str">
            <v>Žiar nad Hronom</v>
          </cell>
        </row>
        <row r="79">
          <cell r="B79" t="str">
            <v>M796</v>
          </cell>
          <cell r="C79">
            <v>91332</v>
          </cell>
          <cell r="D79" t="str">
            <v>Zlý</v>
          </cell>
          <cell r="E79" t="str">
            <v>cesta I. triedy</v>
          </cell>
          <cell r="F79" t="str">
            <v>65</v>
          </cell>
          <cell r="G79">
            <v>8357</v>
          </cell>
          <cell r="H79">
            <v>2556</v>
          </cell>
          <cell r="I79" t="str">
            <v>65_067 Most cez Kremnický potok, k.ú. Kremnica</v>
          </cell>
          <cell r="J79" t="str">
            <v>48.702819675000001</v>
          </cell>
          <cell r="K79" t="str">
            <v>18.915074006000001</v>
          </cell>
          <cell r="L79" t="str">
            <v>Žiar nad Hronom</v>
          </cell>
        </row>
        <row r="80">
          <cell r="B80" t="str">
            <v>M7696</v>
          </cell>
          <cell r="C80">
            <v>81192</v>
          </cell>
          <cell r="D80" t="str">
            <v>Zlý</v>
          </cell>
          <cell r="E80" t="str">
            <v>cesta I. triedy</v>
          </cell>
          <cell r="F80" t="str">
            <v>51</v>
          </cell>
          <cell r="G80">
            <v>16843</v>
          </cell>
          <cell r="H80">
            <v>2525</v>
          </cell>
          <cell r="I80" t="str">
            <v>51_131 Most cez rieku Žitava pri meste Vráble</v>
          </cell>
          <cell r="J80" t="str">
            <v>48.247045114000002</v>
          </cell>
          <cell r="K80" t="str">
            <v>18.303197017999999</v>
          </cell>
          <cell r="L80" t="str">
            <v>Nitra</v>
          </cell>
        </row>
        <row r="81">
          <cell r="B81" t="str">
            <v>M3371</v>
          </cell>
          <cell r="C81">
            <v>80530</v>
          </cell>
          <cell r="D81" t="str">
            <v>Zlý</v>
          </cell>
          <cell r="E81" t="str">
            <v>cesta I. triedy</v>
          </cell>
          <cell r="F81" t="str">
            <v>64</v>
          </cell>
          <cell r="G81">
            <v>10319</v>
          </cell>
          <cell r="H81">
            <v>1694</v>
          </cell>
          <cell r="I81" t="str">
            <v>64_021 Most cez potok Dobrotka za obcou Dražovce</v>
          </cell>
          <cell r="J81" t="str">
            <v>48.358818472000003</v>
          </cell>
          <cell r="K81" t="str">
            <v>18.049816920000001</v>
          </cell>
          <cell r="L81" t="str">
            <v>Nitra</v>
          </cell>
        </row>
        <row r="82">
          <cell r="B82" t="str">
            <v>M3959</v>
          </cell>
          <cell r="C82">
            <v>92099</v>
          </cell>
          <cell r="D82" t="str">
            <v>Veľmi zlý</v>
          </cell>
          <cell r="E82" t="str">
            <v>cesta I. triedy</v>
          </cell>
          <cell r="F82" t="str">
            <v>9</v>
          </cell>
          <cell r="G82">
            <v>10106</v>
          </cell>
          <cell r="H82">
            <v>2498</v>
          </cell>
          <cell r="I82" t="str">
            <v>09_112 Most cez potok na hranici okresu Partizánske/Prievidza</v>
          </cell>
          <cell r="J82" t="str">
            <v>48.695056415000003</v>
          </cell>
          <cell r="K82" t="str">
            <v>18.383804468000001</v>
          </cell>
          <cell r="L82" t="str">
            <v>Partizánske</v>
          </cell>
        </row>
        <row r="83">
          <cell r="L83" t="str">
            <v>Prievidza</v>
          </cell>
        </row>
        <row r="84">
          <cell r="B84" t="str">
            <v>M4852</v>
          </cell>
          <cell r="C84">
            <v>92099</v>
          </cell>
          <cell r="D84" t="str">
            <v>Zlý</v>
          </cell>
          <cell r="E84" t="str">
            <v>cesta I. triedy</v>
          </cell>
          <cell r="F84" t="str">
            <v>9</v>
          </cell>
          <cell r="G84">
            <v>10106</v>
          </cell>
          <cell r="H84">
            <v>2498</v>
          </cell>
          <cell r="I84" t="str">
            <v>09_114 Most cez bezmenný potok pred obcou Horné Vestenice</v>
          </cell>
          <cell r="J84" t="str">
            <v>48.708549523000002</v>
          </cell>
          <cell r="K84" t="str">
            <v>18.430502146999999</v>
          </cell>
          <cell r="L84" t="str">
            <v>Prievidza</v>
          </cell>
        </row>
        <row r="85">
          <cell r="B85" t="str">
            <v>M561</v>
          </cell>
          <cell r="C85">
            <v>92099</v>
          </cell>
          <cell r="D85" t="str">
            <v>Veľmi zlý</v>
          </cell>
          <cell r="E85" t="str">
            <v>cesta I. triedy</v>
          </cell>
          <cell r="F85" t="str">
            <v>9</v>
          </cell>
          <cell r="G85">
            <v>10106</v>
          </cell>
          <cell r="H85">
            <v>2498</v>
          </cell>
          <cell r="I85" t="str">
            <v>9(50)_118 Most cez potok Nitrica pri obci Nitrianske Sučany</v>
          </cell>
          <cell r="J85" t="str">
            <v>48.723557546000002</v>
          </cell>
          <cell r="K85" t="str">
            <v>18.481700366999998</v>
          </cell>
          <cell r="L85" t="str">
            <v>Prievidza</v>
          </cell>
        </row>
        <row r="86">
          <cell r="B86" t="str">
            <v>M986</v>
          </cell>
          <cell r="C86">
            <v>92099</v>
          </cell>
          <cell r="D86" t="str">
            <v>Veľmi zlý</v>
          </cell>
          <cell r="E86" t="str">
            <v>cesta I. triedy</v>
          </cell>
          <cell r="F86" t="str">
            <v>9</v>
          </cell>
          <cell r="G86">
            <v>10106</v>
          </cell>
          <cell r="H86">
            <v>2498</v>
          </cell>
          <cell r="I86" t="str">
            <v>9 (50)_119 Most cez potok za odb. Nitrianske Sučany</v>
          </cell>
          <cell r="J86" t="str">
            <v>48.723494584999997</v>
          </cell>
          <cell r="K86" t="str">
            <v>18.482139438000001</v>
          </cell>
          <cell r="L86" t="str">
            <v>Prievidza</v>
          </cell>
        </row>
        <row r="87">
          <cell r="B87" t="str">
            <v>M2702</v>
          </cell>
          <cell r="C87">
            <v>90540</v>
          </cell>
          <cell r="D87" t="str">
            <v>Veľmi zlý</v>
          </cell>
          <cell r="E87" t="str">
            <v>cesta I. triedy</v>
          </cell>
          <cell r="F87" t="str">
            <v>16</v>
          </cell>
          <cell r="G87">
            <v>8646</v>
          </cell>
          <cell r="H87">
            <v>2484</v>
          </cell>
          <cell r="I87" t="str">
            <v>50_225 Most cez poľnú cestu pri obci Vidiná</v>
          </cell>
          <cell r="J87" t="str">
            <v>48.363109684999998</v>
          </cell>
          <cell r="K87" t="str">
            <v>19.655543391999998</v>
          </cell>
          <cell r="L87" t="str">
            <v>Lučenec</v>
          </cell>
        </row>
        <row r="88">
          <cell r="B88" t="str">
            <v>M7260</v>
          </cell>
          <cell r="C88">
            <v>90540</v>
          </cell>
          <cell r="D88" t="str">
            <v>Veľmi zlý</v>
          </cell>
          <cell r="E88" t="str">
            <v>cesta I. triedy</v>
          </cell>
          <cell r="F88" t="str">
            <v>16</v>
          </cell>
          <cell r="G88">
            <v>8646</v>
          </cell>
          <cell r="H88">
            <v>2484</v>
          </cell>
          <cell r="I88" t="str">
            <v>50_226 Most cez podjazd pri osade Bolontov, k.ú. Vidiná</v>
          </cell>
          <cell r="J88" t="str">
            <v>48.354365055999999</v>
          </cell>
          <cell r="K88" t="str">
            <v>19.666827646000002</v>
          </cell>
          <cell r="L88" t="str">
            <v>Lučenec</v>
          </cell>
        </row>
        <row r="89">
          <cell r="B89" t="str">
            <v>M2643</v>
          </cell>
          <cell r="C89">
            <v>1368</v>
          </cell>
          <cell r="D89" t="str">
            <v>Veľmi zlý</v>
          </cell>
          <cell r="E89" t="str">
            <v>cesta I. triedy</v>
          </cell>
          <cell r="F89" t="str">
            <v>21</v>
          </cell>
          <cell r="G89">
            <v>9973</v>
          </cell>
          <cell r="H89">
            <v>2477</v>
          </cell>
          <cell r="I89" t="str">
            <v>73_010 Most cez potok Radomka v obci Giraltovce</v>
          </cell>
          <cell r="J89" t="str">
            <v>49.114470291000003</v>
          </cell>
          <cell r="K89" t="str">
            <v>21.517939821999999</v>
          </cell>
          <cell r="L89" t="str">
            <v>Svidník</v>
          </cell>
        </row>
        <row r="90">
          <cell r="B90" t="str">
            <v>M549</v>
          </cell>
          <cell r="C90">
            <v>1368</v>
          </cell>
          <cell r="D90" t="str">
            <v>Veľmi zlý</v>
          </cell>
          <cell r="E90" t="str">
            <v>cesta I. triedy</v>
          </cell>
          <cell r="F90" t="str">
            <v>21</v>
          </cell>
          <cell r="G90">
            <v>9973</v>
          </cell>
          <cell r="H90">
            <v>2477</v>
          </cell>
          <cell r="I90" t="str">
            <v>73-011 Most cez potok Fijaš v obci Matovce</v>
          </cell>
          <cell r="J90" t="str">
            <v>49.132744969000001</v>
          </cell>
          <cell r="K90" t="str">
            <v>21.549899788000001</v>
          </cell>
          <cell r="L90" t="str">
            <v>Svidník</v>
          </cell>
        </row>
        <row r="91">
          <cell r="B91" t="str">
            <v>M6973</v>
          </cell>
          <cell r="C91">
            <v>91571</v>
          </cell>
          <cell r="D91" t="str">
            <v>Zlý</v>
          </cell>
          <cell r="E91" t="str">
            <v>cesta I. triedy</v>
          </cell>
          <cell r="F91" t="str">
            <v>66</v>
          </cell>
          <cell r="G91">
            <v>10066</v>
          </cell>
          <cell r="H91">
            <v>2479</v>
          </cell>
          <cell r="I91" t="str">
            <v>66_040 Most cez potok Vajsov pri meste Krupina</v>
          </cell>
          <cell r="J91" t="str">
            <v>48.366901589000001</v>
          </cell>
          <cell r="K91" t="str">
            <v>19.064696405999999</v>
          </cell>
          <cell r="L91" t="str">
            <v>Krupina</v>
          </cell>
        </row>
        <row r="92">
          <cell r="B92" t="str">
            <v>M1737</v>
          </cell>
          <cell r="C92">
            <v>91550</v>
          </cell>
          <cell r="D92" t="str">
            <v>Zlý</v>
          </cell>
          <cell r="E92" t="str">
            <v>cesta I. triedy</v>
          </cell>
          <cell r="F92" t="str">
            <v>66</v>
          </cell>
          <cell r="G92">
            <v>9477</v>
          </cell>
          <cell r="H92">
            <v>2467</v>
          </cell>
          <cell r="I92" t="str">
            <v>66_047 Most cez potok Neresnica za obcou Dobrá Niva</v>
          </cell>
          <cell r="J92" t="str">
            <v>48.480416016000000</v>
          </cell>
          <cell r="K92" t="str">
            <v>19.101108278000002</v>
          </cell>
          <cell r="L92" t="str">
            <v>Zvolen</v>
          </cell>
        </row>
        <row r="93">
          <cell r="B93" t="str">
            <v>M4731</v>
          </cell>
          <cell r="C93">
            <v>91550</v>
          </cell>
          <cell r="D93" t="str">
            <v>Zlý</v>
          </cell>
          <cell r="E93" t="str">
            <v>cesta I. triedy</v>
          </cell>
          <cell r="F93" t="str">
            <v>66</v>
          </cell>
          <cell r="G93">
            <v>9477</v>
          </cell>
          <cell r="H93">
            <v>2467</v>
          </cell>
          <cell r="I93" t="str">
            <v>Most cez záplavové územie pri obci Dobrá Niva</v>
          </cell>
          <cell r="J93" t="str">
            <v>48.456270547000003</v>
          </cell>
          <cell r="K93" t="str">
            <v>19.096743128000000</v>
          </cell>
          <cell r="L93" t="str">
            <v>Zvolen</v>
          </cell>
        </row>
        <row r="94">
          <cell r="B94" t="str">
            <v>M5732</v>
          </cell>
          <cell r="C94">
            <v>91550</v>
          </cell>
          <cell r="D94" t="str">
            <v>Zlý</v>
          </cell>
          <cell r="E94" t="str">
            <v>cesta I. triedy</v>
          </cell>
          <cell r="F94" t="str">
            <v>66</v>
          </cell>
          <cell r="G94">
            <v>9477</v>
          </cell>
          <cell r="H94">
            <v>2467</v>
          </cell>
          <cell r="I94" t="str">
            <v>66_046 Most  cez zrážkový potok v obci Dobrá Niva</v>
          </cell>
          <cell r="J94" t="str">
            <v>48.467529491000001</v>
          </cell>
          <cell r="K94" t="str">
            <v>19.100918881999998</v>
          </cell>
          <cell r="L94" t="str">
            <v>Zvolen</v>
          </cell>
        </row>
        <row r="95">
          <cell r="B95" t="str">
            <v>M473</v>
          </cell>
          <cell r="C95">
            <v>90332</v>
          </cell>
          <cell r="D95" t="str">
            <v>Zlý</v>
          </cell>
          <cell r="E95" t="str">
            <v>cesta I. triedy</v>
          </cell>
          <cell r="F95" t="str">
            <v>10</v>
          </cell>
          <cell r="G95">
            <v>13073</v>
          </cell>
          <cell r="H95">
            <v>2442</v>
          </cell>
          <cell r="I95" t="str">
            <v>10(18)_251 Most cez rieku Váh, ŽSR, D1 v Bytči</v>
          </cell>
          <cell r="J95" t="str">
            <v>49.216389468000003</v>
          </cell>
          <cell r="K95" t="str">
            <v>18.569622338999999</v>
          </cell>
          <cell r="L95" t="str">
            <v>Bytča</v>
          </cell>
        </row>
        <row r="96">
          <cell r="B96" t="str">
            <v>M1390</v>
          </cell>
          <cell r="C96">
            <v>80768</v>
          </cell>
          <cell r="D96" t="str">
            <v>Zlý</v>
          </cell>
          <cell r="E96" t="str">
            <v>cesta I. triedy</v>
          </cell>
          <cell r="F96" t="str">
            <v>51</v>
          </cell>
          <cell r="G96">
            <v>6442</v>
          </cell>
          <cell r="H96">
            <v>2263</v>
          </cell>
          <cell r="I96" t="str">
            <v>51_082 Most nad železničnou traťou pri obci Jablonica</v>
          </cell>
          <cell r="J96" t="str">
            <v>48.560897752999999</v>
          </cell>
          <cell r="K96" t="str">
            <v>17.458054486999998</v>
          </cell>
          <cell r="L96" t="str">
            <v>Senica</v>
          </cell>
        </row>
        <row r="97">
          <cell r="B97" t="str">
            <v>M5810</v>
          </cell>
          <cell r="C97">
            <v>80769</v>
          </cell>
          <cell r="D97" t="str">
            <v>Veľmi zlý</v>
          </cell>
          <cell r="E97" t="str">
            <v>cesta I. triedy</v>
          </cell>
          <cell r="F97" t="str">
            <v>51</v>
          </cell>
          <cell r="G97">
            <v>6400</v>
          </cell>
          <cell r="H97">
            <v>2430</v>
          </cell>
          <cell r="I97" t="str">
            <v>51_083 Most cez potok Raková v k.ú. obce Trstín</v>
          </cell>
          <cell r="J97" t="str">
            <v>48.560099135999998</v>
          </cell>
          <cell r="K97" t="str">
            <v>17.457963029999998</v>
          </cell>
          <cell r="L97" t="str">
            <v>Trnava</v>
          </cell>
        </row>
        <row r="98">
          <cell r="B98" t="str">
            <v>M3129</v>
          </cell>
          <cell r="C98">
            <v>80454</v>
          </cell>
          <cell r="D98" t="str">
            <v>Zlý</v>
          </cell>
          <cell r="E98" t="str">
            <v>cesta I. triedy</v>
          </cell>
          <cell r="F98" t="str">
            <v>64</v>
          </cell>
          <cell r="G98">
            <v>13052</v>
          </cell>
          <cell r="H98">
            <v>2421</v>
          </cell>
          <cell r="I98" t="str">
            <v>64_012 Most cez rieku Nitra v Nových Zámkoch</v>
          </cell>
          <cell r="J98" t="str">
            <v>47.984691523999999</v>
          </cell>
          <cell r="K98" t="str">
            <v>18.176026632999999</v>
          </cell>
          <cell r="L98" t="str">
            <v>Nové Zámky</v>
          </cell>
        </row>
        <row r="99">
          <cell r="B99" t="str">
            <v>M2448</v>
          </cell>
          <cell r="C99">
            <v>80770</v>
          </cell>
          <cell r="D99" t="str">
            <v>Veľmi zlý</v>
          </cell>
          <cell r="E99" t="str">
            <v>cesta I. triedy</v>
          </cell>
          <cell r="F99" t="str">
            <v>51</v>
          </cell>
          <cell r="G99">
            <v>7174</v>
          </cell>
          <cell r="H99">
            <v>2419</v>
          </cell>
          <cell r="I99" t="str">
            <v>51_087 Most nad železničnou traťou pred obcou Boleráz</v>
          </cell>
          <cell r="J99" t="str">
            <v>48.485856294999998</v>
          </cell>
          <cell r="K99" t="str">
            <v>17.485116548000001</v>
          </cell>
          <cell r="L99" t="str">
            <v>Trnava</v>
          </cell>
        </row>
        <row r="100">
          <cell r="B100" t="str">
            <v>M4358</v>
          </cell>
          <cell r="C100">
            <v>80770</v>
          </cell>
          <cell r="D100" t="str">
            <v>Zlý</v>
          </cell>
          <cell r="E100" t="str">
            <v>cesta I. triedy</v>
          </cell>
          <cell r="F100" t="str">
            <v>51</v>
          </cell>
          <cell r="G100">
            <v>7174</v>
          </cell>
          <cell r="H100">
            <v>2419</v>
          </cell>
          <cell r="I100" t="str">
            <v>51_088 Most cez potok Trnávka pred obcou Boleráz</v>
          </cell>
          <cell r="J100" t="str">
            <v>48.483803590999997</v>
          </cell>
          <cell r="K100" t="str">
            <v>17.485172407000000</v>
          </cell>
          <cell r="L100" t="str">
            <v>Trnava</v>
          </cell>
        </row>
        <row r="101">
          <cell r="B101" t="str">
            <v>M6374</v>
          </cell>
          <cell r="C101">
            <v>80750</v>
          </cell>
          <cell r="D101" t="str">
            <v>Zlý</v>
          </cell>
          <cell r="E101" t="str">
            <v>cesta I. triedy</v>
          </cell>
          <cell r="F101" t="str">
            <v>51</v>
          </cell>
          <cell r="G101">
            <v>8430</v>
          </cell>
          <cell r="H101">
            <v>2408</v>
          </cell>
          <cell r="I101" t="str">
            <v>51_077 Most rieku Myjavu v obci Jablonica</v>
          </cell>
          <cell r="J101" t="str">
            <v>48.614480901000000</v>
          </cell>
          <cell r="K101" t="str">
            <v>17.419128767000000</v>
          </cell>
          <cell r="L101" t="str">
            <v>Senica</v>
          </cell>
        </row>
        <row r="102">
          <cell r="B102" t="str">
            <v>M4005</v>
          </cell>
          <cell r="C102">
            <v>81350</v>
          </cell>
          <cell r="D102" t="str">
            <v>Veľmi zlý</v>
          </cell>
          <cell r="E102" t="str">
            <v>cesta I. triedy</v>
          </cell>
          <cell r="F102" t="str">
            <v>75</v>
          </cell>
          <cell r="G102">
            <v>11396</v>
          </cell>
          <cell r="H102">
            <v>2360</v>
          </cell>
          <cell r="I102" t="str">
            <v>75_003A Most cez Kráľovský Kanál medzi obcou Kajal a Kráľová</v>
          </cell>
          <cell r="J102" t="str">
            <v>48.179035577000001</v>
          </cell>
          <cell r="K102" t="str">
            <v>17.814557932000000</v>
          </cell>
          <cell r="L102" t="str">
            <v>Šaľa</v>
          </cell>
        </row>
        <row r="103">
          <cell r="B103" t="str">
            <v>M7595</v>
          </cell>
          <cell r="C103">
            <v>81350</v>
          </cell>
          <cell r="D103" t="str">
            <v>Zlý</v>
          </cell>
          <cell r="E103" t="str">
            <v>cesta I. triedy</v>
          </cell>
          <cell r="F103" t="str">
            <v>75</v>
          </cell>
          <cell r="G103">
            <v>11396</v>
          </cell>
          <cell r="H103">
            <v>2360</v>
          </cell>
          <cell r="I103" t="str">
            <v>75_002A Most cez kanál Derna, k.ú. Galanta</v>
          </cell>
          <cell r="J103" t="str">
            <v>48.179968367000001</v>
          </cell>
          <cell r="K103" t="str">
            <v>17.796588995000000</v>
          </cell>
          <cell r="L103" t="str">
            <v>Galanta</v>
          </cell>
        </row>
        <row r="104">
          <cell r="B104" t="str">
            <v>M7283</v>
          </cell>
          <cell r="C104">
            <v>90850</v>
          </cell>
          <cell r="D104" t="str">
            <v>Zlý</v>
          </cell>
          <cell r="E104" t="str">
            <v>cesta I. triedy</v>
          </cell>
          <cell r="F104" t="str">
            <v>16</v>
          </cell>
          <cell r="G104">
            <v>0</v>
          </cell>
          <cell r="H104">
            <v>0</v>
          </cell>
          <cell r="I104" t="str">
            <v>50_242 Most cez bezmenný potok na Čiernej Lúke, k.ú. Ožďany</v>
          </cell>
          <cell r="J104" t="str">
            <v>48.392024194000001</v>
          </cell>
          <cell r="K104" t="str">
            <v>19.957023553999999</v>
          </cell>
          <cell r="L104" t="str">
            <v>Rimavská Sobota</v>
          </cell>
        </row>
        <row r="105">
          <cell r="B105" t="str">
            <v>M2171</v>
          </cell>
          <cell r="C105">
            <v>861</v>
          </cell>
          <cell r="D105" t="str">
            <v>Zlý</v>
          </cell>
          <cell r="E105" t="str">
            <v>cesta I. triedy</v>
          </cell>
          <cell r="F105" t="str">
            <v>68</v>
          </cell>
          <cell r="G105">
            <v>17342</v>
          </cell>
          <cell r="H105">
            <v>2289</v>
          </cell>
          <cell r="I105" t="str">
            <v>68_008 Most nad železničnou traťou v meste Stará Ľubovňa</v>
          </cell>
          <cell r="J105" t="str">
            <v>49.308896918999999</v>
          </cell>
          <cell r="K105" t="str">
            <v>20.684806500000001</v>
          </cell>
          <cell r="L105" t="str">
            <v>Stará Ľubovňa</v>
          </cell>
        </row>
        <row r="106">
          <cell r="B106" t="str">
            <v>M6289</v>
          </cell>
          <cell r="C106">
            <v>861</v>
          </cell>
          <cell r="D106" t="str">
            <v>Zlý</v>
          </cell>
          <cell r="E106" t="str">
            <v>cesta I. triedy</v>
          </cell>
          <cell r="F106" t="str">
            <v>68</v>
          </cell>
          <cell r="G106">
            <v>17342</v>
          </cell>
          <cell r="H106">
            <v>2289</v>
          </cell>
          <cell r="I106" t="str">
            <v>68_009 Most cez rieku Poprad v meste Stará Ľubovňa</v>
          </cell>
          <cell r="J106" t="str">
            <v>49.306690000000003</v>
          </cell>
          <cell r="K106" t="str">
            <v>20.686370000000000</v>
          </cell>
          <cell r="L106" t="str">
            <v>Stará Ľubovňa</v>
          </cell>
        </row>
        <row r="107">
          <cell r="B107" t="str">
            <v>M2300</v>
          </cell>
          <cell r="C107">
            <v>90550</v>
          </cell>
          <cell r="D107" t="str">
            <v>Veľmi zlý</v>
          </cell>
          <cell r="E107" t="str">
            <v>cesta I. triedy</v>
          </cell>
          <cell r="F107" t="str">
            <v>16</v>
          </cell>
          <cell r="G107">
            <v>10663</v>
          </cell>
          <cell r="H107">
            <v>2279</v>
          </cell>
          <cell r="I107" t="str">
            <v>50_227 Most nad železničnou traťou, Lučenec - Opatová</v>
          </cell>
          <cell r="J107" t="str">
            <v>48.342267288999999</v>
          </cell>
          <cell r="K107" t="str">
            <v>19.682785633000002</v>
          </cell>
          <cell r="L107" t="str">
            <v>Lučenec</v>
          </cell>
        </row>
        <row r="108">
          <cell r="B108" t="str">
            <v>M2489</v>
          </cell>
          <cell r="C108">
            <v>90721</v>
          </cell>
          <cell r="D108" t="str">
            <v>Veľmi zlý</v>
          </cell>
          <cell r="E108" t="str">
            <v>cesta I. triedy</v>
          </cell>
          <cell r="F108" t="str">
            <v>59</v>
          </cell>
          <cell r="G108">
            <v>11014</v>
          </cell>
          <cell r="H108">
            <v>2265</v>
          </cell>
          <cell r="I108" t="str">
            <v>59_061 Most cez rieku Váh v meste Ružomberok</v>
          </cell>
          <cell r="J108" t="str">
            <v>49.085504970999999</v>
          </cell>
          <cell r="K108" t="str">
            <v>19.303192746000001</v>
          </cell>
          <cell r="L108" t="str">
            <v>Ružomberok</v>
          </cell>
        </row>
        <row r="109">
          <cell r="B109" t="str">
            <v>M2191</v>
          </cell>
          <cell r="C109">
            <v>90590</v>
          </cell>
          <cell r="D109" t="str">
            <v>Veľmi zlý</v>
          </cell>
          <cell r="E109" t="str">
            <v>cesta I. triedy</v>
          </cell>
          <cell r="F109" t="str">
            <v>16</v>
          </cell>
          <cell r="G109">
            <v>8837</v>
          </cell>
          <cell r="H109">
            <v>2246</v>
          </cell>
          <cell r="I109" t="str">
            <v>50_243 Most cez rieku Rimava v meste Rimavská Sobota</v>
          </cell>
          <cell r="J109" t="str">
            <v>48.391020488999999</v>
          </cell>
          <cell r="K109" t="str">
            <v>19.995275431000000</v>
          </cell>
          <cell r="L109" t="str">
            <v>Rimavská Sobota</v>
          </cell>
        </row>
        <row r="110">
          <cell r="B110" t="str">
            <v>M6044</v>
          </cell>
          <cell r="C110">
            <v>90590</v>
          </cell>
          <cell r="D110" t="str">
            <v>Zlý</v>
          </cell>
          <cell r="E110" t="str">
            <v>cesta I. triedy</v>
          </cell>
          <cell r="F110" t="str">
            <v>16</v>
          </cell>
          <cell r="G110">
            <v>8837</v>
          </cell>
          <cell r="H110">
            <v>2246</v>
          </cell>
          <cell r="I110" t="str">
            <v>50_244 Most nad železničnou traťou v meste Rimavská Sobota</v>
          </cell>
          <cell r="J110" t="str">
            <v>48.392206485999999</v>
          </cell>
          <cell r="K110" t="str">
            <v>20.014055848000002</v>
          </cell>
          <cell r="L110" t="str">
            <v>Rimavská Sobota</v>
          </cell>
        </row>
        <row r="111">
          <cell r="B111" t="str">
            <v>M1963</v>
          </cell>
          <cell r="C111">
            <v>91170</v>
          </cell>
          <cell r="D111" t="str">
            <v>Veľmi zlý</v>
          </cell>
          <cell r="E111" t="str">
            <v>cesta I. triedy</v>
          </cell>
          <cell r="F111" t="str">
            <v>51</v>
          </cell>
          <cell r="G111">
            <v>7446</v>
          </cell>
          <cell r="H111">
            <v>879</v>
          </cell>
          <cell r="I111" t="str">
            <v>51_120 Most cez potok Selenec za mestom Nitra - Chrenová</v>
          </cell>
          <cell r="J111" t="str">
            <v>48.308663187000001</v>
          </cell>
          <cell r="K111" t="str">
            <v>18.137103250999999</v>
          </cell>
          <cell r="L111" t="str">
            <v>Nitra</v>
          </cell>
        </row>
        <row r="112">
          <cell r="B112" t="str">
            <v>M7517</v>
          </cell>
          <cell r="C112">
            <v>91331</v>
          </cell>
          <cell r="D112" t="str">
            <v>Zlý</v>
          </cell>
          <cell r="E112" t="str">
            <v>cesta I. triedy</v>
          </cell>
          <cell r="F112" t="str">
            <v>65</v>
          </cell>
          <cell r="G112">
            <v>6956</v>
          </cell>
          <cell r="H112">
            <v>2233</v>
          </cell>
          <cell r="I112" t="str">
            <v>65_067A Most cez potok Rudnica, k.ú. Kremnica</v>
          </cell>
          <cell r="J112" t="str">
            <v>48.707790152999998</v>
          </cell>
          <cell r="K112" t="str">
            <v>18.914568254999999</v>
          </cell>
          <cell r="L112" t="str">
            <v>Žiar nad Hronom</v>
          </cell>
        </row>
        <row r="113">
          <cell r="B113" t="str">
            <v>M4745</v>
          </cell>
          <cell r="C113">
            <v>81570</v>
          </cell>
          <cell r="D113" t="str">
            <v>Veľmi zlý</v>
          </cell>
          <cell r="E113" t="str">
            <v>cesta I. triedy</v>
          </cell>
          <cell r="F113" t="str">
            <v>63</v>
          </cell>
          <cell r="G113">
            <v>12285</v>
          </cell>
          <cell r="H113">
            <v>2227</v>
          </cell>
          <cell r="I113" t="str">
            <v>63_022 Most cez inundačné územie pred Komárnom</v>
          </cell>
          <cell r="J113" t="str">
            <v>47.765563608000001</v>
          </cell>
          <cell r="K113" t="str">
            <v>18.098823324000001</v>
          </cell>
          <cell r="L113" t="str">
            <v>Komárno</v>
          </cell>
        </row>
        <row r="114">
          <cell r="B114" t="str">
            <v>M4742</v>
          </cell>
          <cell r="C114">
            <v>91440</v>
          </cell>
          <cell r="D114" t="str">
            <v>Zlý</v>
          </cell>
          <cell r="E114" t="str">
            <v>cesta I. triedy</v>
          </cell>
          <cell r="F114" t="str">
            <v>64</v>
          </cell>
          <cell r="G114">
            <v>14157</v>
          </cell>
          <cell r="H114">
            <v>1739</v>
          </cell>
          <cell r="I114" t="str">
            <v>64_070 Most cez bezmenný potok v meste Prievidza</v>
          </cell>
          <cell r="J114" t="str">
            <v>48.786862612000000</v>
          </cell>
          <cell r="K114" t="str">
            <v>18.629458578000001</v>
          </cell>
          <cell r="L114" t="str">
            <v>Prievidza</v>
          </cell>
        </row>
        <row r="115">
          <cell r="B115" t="str">
            <v>M258</v>
          </cell>
          <cell r="C115">
            <v>80814</v>
          </cell>
          <cell r="D115" t="str">
            <v>Zlý</v>
          </cell>
          <cell r="E115" t="str">
            <v>cesta I. triedy</v>
          </cell>
          <cell r="F115" t="str">
            <v>62</v>
          </cell>
          <cell r="G115">
            <v>5217</v>
          </cell>
          <cell r="H115">
            <v>825</v>
          </cell>
          <cell r="I115" t="str">
            <v>62_012 Most nad cestou R1 pri obci Sereď</v>
          </cell>
          <cell r="J115" t="str">
            <v>48.270847603000000</v>
          </cell>
          <cell r="K115" t="str">
            <v>17.719407485000001</v>
          </cell>
          <cell r="L115" t="str">
            <v>Galanta</v>
          </cell>
        </row>
        <row r="116">
          <cell r="B116" t="str">
            <v>M3626</v>
          </cell>
          <cell r="C116">
            <v>80306</v>
          </cell>
          <cell r="D116" t="str">
            <v>Veľmi zlý</v>
          </cell>
          <cell r="E116" t="str">
            <v>cesta I. triedy</v>
          </cell>
          <cell r="F116" t="str">
            <v>62</v>
          </cell>
          <cell r="G116">
            <v>8470</v>
          </cell>
          <cell r="H116">
            <v>2213</v>
          </cell>
          <cell r="I116" t="str">
            <v>62_011 Most cez odvodňovací kanál v obci Veľká Mača</v>
          </cell>
          <cell r="J116" t="str">
            <v>48.247485316000002</v>
          </cell>
          <cell r="K116" t="str">
            <v>17.704585936000001</v>
          </cell>
          <cell r="L116" t="str">
            <v>Galanta</v>
          </cell>
        </row>
        <row r="117">
          <cell r="B117" t="str">
            <v>M6348</v>
          </cell>
          <cell r="C117">
            <v>299</v>
          </cell>
          <cell r="D117" t="str">
            <v>Zlý</v>
          </cell>
          <cell r="E117" t="str">
            <v>cesta I. triedy</v>
          </cell>
          <cell r="F117" t="str">
            <v>19</v>
          </cell>
          <cell r="G117">
            <v>12206</v>
          </cell>
          <cell r="H117">
            <v>2174</v>
          </cell>
          <cell r="I117" t="str">
            <v>19_350 Most cez rieku Ondava za obcou Horovce</v>
          </cell>
          <cell r="J117" t="str">
            <v>48.701956645999999</v>
          </cell>
          <cell r="K117" t="str">
            <v>21.776704321000000</v>
          </cell>
          <cell r="L117" t="str">
            <v>Michalovce</v>
          </cell>
        </row>
        <row r="118">
          <cell r="B118" t="str">
            <v>M1211</v>
          </cell>
          <cell r="C118">
            <v>91230</v>
          </cell>
          <cell r="D118" t="str">
            <v>Veľmi zlý</v>
          </cell>
          <cell r="E118" t="str">
            <v>cesta I. triedy</v>
          </cell>
          <cell r="F118" t="str">
            <v>70</v>
          </cell>
          <cell r="G118">
            <v>9197</v>
          </cell>
          <cell r="H118">
            <v>2162</v>
          </cell>
          <cell r="I118" t="str">
            <v>70_011 Most cez Istebniansky potok v obci Istebné</v>
          </cell>
          <cell r="J118" t="str">
            <v>49.202099545000003</v>
          </cell>
          <cell r="K118" t="str">
            <v>19.227349748000002</v>
          </cell>
          <cell r="L118" t="str">
            <v>Dolný Kubín</v>
          </cell>
        </row>
        <row r="119">
          <cell r="B119" t="str">
            <v>M730</v>
          </cell>
          <cell r="C119">
            <v>91230</v>
          </cell>
          <cell r="D119" t="str">
            <v>Veľmi zlý</v>
          </cell>
          <cell r="E119" t="str">
            <v>cesta I. triedy</v>
          </cell>
          <cell r="F119" t="str">
            <v>70</v>
          </cell>
          <cell r="G119">
            <v>9197</v>
          </cell>
          <cell r="H119">
            <v>2162</v>
          </cell>
          <cell r="I119" t="str">
            <v>70_013 Most cez potok Orvišňík v obci Veličná</v>
          </cell>
          <cell r="J119" t="str">
            <v>49.206780000000002</v>
          </cell>
          <cell r="K119" t="str">
            <v>19.243310000000001</v>
          </cell>
          <cell r="L119" t="str">
            <v>Dolný Kubín</v>
          </cell>
        </row>
        <row r="120">
          <cell r="B120" t="str">
            <v>M4177</v>
          </cell>
          <cell r="C120">
            <v>80590</v>
          </cell>
          <cell r="D120" t="str">
            <v>Zlý</v>
          </cell>
          <cell r="E120" t="str">
            <v>cesta I. triedy</v>
          </cell>
          <cell r="F120" t="str">
            <v>64</v>
          </cell>
          <cell r="G120">
            <v>8676</v>
          </cell>
          <cell r="H120">
            <v>1729</v>
          </cell>
          <cell r="I120" t="str">
            <v>64_035 Most cez Rajčiansky potok v obci Rajčany</v>
          </cell>
          <cell r="J120" t="str">
            <v>48.610537968999999</v>
          </cell>
          <cell r="K120" t="str">
            <v>18.232441821999998</v>
          </cell>
          <cell r="L120" t="str">
            <v>Topoľčany</v>
          </cell>
        </row>
        <row r="121">
          <cell r="B121" t="str">
            <v>M4962</v>
          </cell>
          <cell r="C121">
            <v>80570</v>
          </cell>
          <cell r="D121" t="str">
            <v>Veľmi zlý</v>
          </cell>
          <cell r="E121" t="str">
            <v>cesta I. triedy</v>
          </cell>
          <cell r="F121" t="str">
            <v>64</v>
          </cell>
          <cell r="G121">
            <v>11063</v>
          </cell>
          <cell r="H121">
            <v>2161</v>
          </cell>
          <cell r="I121" t="str">
            <v>64_034 Most cez Solčiansky potok v obci Horné Chlebany</v>
          </cell>
          <cell r="J121" t="str">
            <v>48.601374040000003</v>
          </cell>
          <cell r="K121" t="str">
            <v>18.219416858999999</v>
          </cell>
          <cell r="L121" t="str">
            <v>Topoľčany</v>
          </cell>
        </row>
        <row r="122">
          <cell r="B122" t="str">
            <v>M2914</v>
          </cell>
          <cell r="C122">
            <v>91338</v>
          </cell>
          <cell r="D122" t="str">
            <v>Zlý</v>
          </cell>
          <cell r="E122" t="str">
            <v>cesta I. triedy</v>
          </cell>
          <cell r="F122" t="str">
            <v>65</v>
          </cell>
          <cell r="G122">
            <v>6855</v>
          </cell>
          <cell r="H122">
            <v>2159</v>
          </cell>
          <cell r="I122" t="str">
            <v>65_068 Most cez bezmenný potok v obci Kremnické Bane</v>
          </cell>
          <cell r="J122" t="str">
            <v>48.736182700999997</v>
          </cell>
          <cell r="K122" t="str">
            <v>18.907839262000000</v>
          </cell>
          <cell r="L122" t="str">
            <v>Žiar nad Hronom</v>
          </cell>
        </row>
        <row r="123">
          <cell r="B123" t="str">
            <v>M5364</v>
          </cell>
          <cell r="C123">
            <v>91338</v>
          </cell>
          <cell r="D123" t="str">
            <v>Zlý</v>
          </cell>
          <cell r="E123" t="str">
            <v>cesta I. triedy</v>
          </cell>
          <cell r="F123" t="str">
            <v>65</v>
          </cell>
          <cell r="G123">
            <v>6855</v>
          </cell>
          <cell r="H123">
            <v>2159</v>
          </cell>
          <cell r="I123" t="str">
            <v>65_069 Most cez bezmenný potok za obcou Kremnické Bane</v>
          </cell>
          <cell r="J123" t="str">
            <v>48.745537714000001</v>
          </cell>
          <cell r="K123" t="str">
            <v>18.899749668999998</v>
          </cell>
          <cell r="L123" t="str">
            <v>Žiar nad Hronom</v>
          </cell>
        </row>
        <row r="124">
          <cell r="B124" t="str">
            <v>M3019</v>
          </cell>
          <cell r="C124">
            <v>81630</v>
          </cell>
          <cell r="D124" t="str">
            <v>Zlý</v>
          </cell>
          <cell r="E124" t="str">
            <v>cesta I. triedy</v>
          </cell>
          <cell r="F124" t="str">
            <v>66</v>
          </cell>
          <cell r="G124">
            <v>5312</v>
          </cell>
          <cell r="H124">
            <v>2142</v>
          </cell>
          <cell r="I124" t="str">
            <v>66_005 Most cez Selecký potok, k.ú. Šahy</v>
          </cell>
          <cell r="J124" t="str">
            <v>48.083454824999997</v>
          </cell>
          <cell r="K124" t="str">
            <v>18.937106490000001</v>
          </cell>
          <cell r="L124" t="str">
            <v>Levice</v>
          </cell>
        </row>
        <row r="125">
          <cell r="B125" t="str">
            <v>M5000</v>
          </cell>
          <cell r="C125">
            <v>81630</v>
          </cell>
          <cell r="D125" t="str">
            <v>Zlý</v>
          </cell>
          <cell r="E125" t="str">
            <v>cesta I. triedy</v>
          </cell>
          <cell r="F125" t="str">
            <v>66</v>
          </cell>
          <cell r="G125">
            <v>5312</v>
          </cell>
          <cell r="H125">
            <v>2142</v>
          </cell>
          <cell r="I125" t="str">
            <v>66_007 Most cez potok Krupinica, k.ú. Šahy</v>
          </cell>
          <cell r="J125" t="str">
            <v>48.084188396999998</v>
          </cell>
          <cell r="K125" t="str">
            <v>18.926672717999999</v>
          </cell>
          <cell r="L125" t="str">
            <v>Levice</v>
          </cell>
        </row>
        <row r="126">
          <cell r="B126" t="str">
            <v>M5839</v>
          </cell>
          <cell r="C126">
            <v>81630</v>
          </cell>
          <cell r="D126" t="str">
            <v>Zlý</v>
          </cell>
          <cell r="E126" t="str">
            <v>cesta I. triedy</v>
          </cell>
          <cell r="F126" t="str">
            <v>66</v>
          </cell>
          <cell r="G126">
            <v>5312</v>
          </cell>
          <cell r="H126">
            <v>2142</v>
          </cell>
          <cell r="I126" t="str">
            <v>66_006 Most cez kanál v k.ú. mesta Šahy</v>
          </cell>
          <cell r="J126" t="str">
            <v>48.083827294999999</v>
          </cell>
          <cell r="K126" t="str">
            <v>18.930950595999999</v>
          </cell>
          <cell r="L126" t="str">
            <v>Levice</v>
          </cell>
        </row>
        <row r="127">
          <cell r="B127" t="str">
            <v>M2066</v>
          </cell>
          <cell r="C127">
            <v>81630</v>
          </cell>
          <cell r="D127" t="str">
            <v>Zlý</v>
          </cell>
          <cell r="E127" t="str">
            <v>cesta I. triedy</v>
          </cell>
          <cell r="F127" t="str">
            <v>66</v>
          </cell>
          <cell r="G127">
            <v>5312</v>
          </cell>
          <cell r="H127">
            <v>2142</v>
          </cell>
          <cell r="I127" t="str">
            <v>66_010 Most cez Zberný jarok za obcou Tupá</v>
          </cell>
          <cell r="J127" t="str">
            <v>48.110796915000002</v>
          </cell>
          <cell r="K127" t="str">
            <v>18.882261681999999</v>
          </cell>
          <cell r="L127" t="str">
            <v>Levice</v>
          </cell>
        </row>
        <row r="128">
          <cell r="B128" t="str">
            <v>M211</v>
          </cell>
          <cell r="C128">
            <v>81630</v>
          </cell>
          <cell r="D128" t="str">
            <v>Zlý</v>
          </cell>
          <cell r="E128" t="str">
            <v>cesta I. triedy</v>
          </cell>
          <cell r="F128" t="str">
            <v>66</v>
          </cell>
          <cell r="G128">
            <v>5312</v>
          </cell>
          <cell r="H128">
            <v>2142</v>
          </cell>
          <cell r="I128" t="str">
            <v>66_011 Most cez Lúčny jarok za obcou Tupá</v>
          </cell>
          <cell r="J128" t="str">
            <v>48.111839267000001</v>
          </cell>
          <cell r="K128" t="str">
            <v>18.880188837999999</v>
          </cell>
          <cell r="L128" t="str">
            <v>Levice</v>
          </cell>
        </row>
        <row r="129">
          <cell r="B129" t="str">
            <v>M7507</v>
          </cell>
          <cell r="C129">
            <v>81630</v>
          </cell>
          <cell r="D129" t="str">
            <v>Zlý</v>
          </cell>
          <cell r="E129" t="str">
            <v>cesta I. triedy</v>
          </cell>
          <cell r="F129" t="str">
            <v>66</v>
          </cell>
          <cell r="G129">
            <v>5312</v>
          </cell>
          <cell r="H129">
            <v>2142</v>
          </cell>
          <cell r="I129" t="str">
            <v>66_009 Most cez potok Štiavnička, k.ú. obce Tupá</v>
          </cell>
          <cell r="J129" t="str">
            <v>48.107003503999998</v>
          </cell>
          <cell r="K129" t="str">
            <v>18.888517640000000</v>
          </cell>
          <cell r="L129" t="str">
            <v>Levice</v>
          </cell>
        </row>
        <row r="130">
          <cell r="B130" t="str">
            <v>M885</v>
          </cell>
          <cell r="C130">
            <v>1379</v>
          </cell>
          <cell r="D130" t="str">
            <v>Veľmi zlý</v>
          </cell>
          <cell r="E130" t="str">
            <v>cesta I. triedy</v>
          </cell>
          <cell r="F130" t="str">
            <v>21</v>
          </cell>
          <cell r="G130">
            <v>4558</v>
          </cell>
          <cell r="H130">
            <v>2136</v>
          </cell>
          <cell r="I130" t="str">
            <v>73_013 most cez potok pred obcou Okrúhle</v>
          </cell>
          <cell r="J130" t="str">
            <v>49.168324599999998</v>
          </cell>
          <cell r="K130" t="str">
            <v>21.547192410000001</v>
          </cell>
          <cell r="L130" t="str">
            <v>Svidník</v>
          </cell>
        </row>
        <row r="131">
          <cell r="B131" t="str">
            <v>M2005</v>
          </cell>
          <cell r="C131">
            <v>90700</v>
          </cell>
          <cell r="D131" t="str">
            <v>Zlý</v>
          </cell>
          <cell r="E131" t="str">
            <v>cesta I. triedy</v>
          </cell>
          <cell r="F131" t="str">
            <v>59</v>
          </cell>
          <cell r="G131">
            <v>10789</v>
          </cell>
          <cell r="H131">
            <v>2131</v>
          </cell>
          <cell r="I131" t="str">
            <v>59_055A Most cez prítok rieky Revúca, Posuchá</v>
          </cell>
          <cell r="J131" t="str">
            <v>48.997119923000000</v>
          </cell>
          <cell r="K131" t="str">
            <v>19.287480315000000</v>
          </cell>
          <cell r="L131" t="str">
            <v>Ružomberok</v>
          </cell>
        </row>
        <row r="132">
          <cell r="B132" t="str">
            <v>M2042</v>
          </cell>
          <cell r="C132">
            <v>90690</v>
          </cell>
          <cell r="D132" t="str">
            <v>Zlý</v>
          </cell>
          <cell r="E132" t="str">
            <v>cesta I. triedy</v>
          </cell>
          <cell r="F132" t="str">
            <v>59</v>
          </cell>
          <cell r="G132">
            <v>7918</v>
          </cell>
          <cell r="H132">
            <v>1614</v>
          </cell>
          <cell r="I132" t="str">
            <v>59_051 Most cez rieku Revúca, k.ú. Ružomberok</v>
          </cell>
          <cell r="J132" t="str">
            <v>48.968675294000001</v>
          </cell>
          <cell r="K132" t="str">
            <v>19.273323545000000</v>
          </cell>
          <cell r="L132" t="str">
            <v>Ružomberok</v>
          </cell>
        </row>
        <row r="133">
          <cell r="B133" t="str">
            <v>M3237</v>
          </cell>
          <cell r="C133">
            <v>90700</v>
          </cell>
          <cell r="D133" t="str">
            <v>Veľmi zlý</v>
          </cell>
          <cell r="E133" t="str">
            <v>cesta I. triedy</v>
          </cell>
          <cell r="F133" t="str">
            <v>59</v>
          </cell>
          <cell r="G133">
            <v>10789</v>
          </cell>
          <cell r="H133">
            <v>2131</v>
          </cell>
          <cell r="I133" t="str">
            <v>59-054A Most cez potok, prítok do Revúcej, Podsuchá</v>
          </cell>
          <cell r="J133" t="str">
            <v>48.991654742000001</v>
          </cell>
          <cell r="K133" t="str">
            <v>19.282444131999998</v>
          </cell>
          <cell r="L133" t="str">
            <v>Ružomberok</v>
          </cell>
        </row>
        <row r="134">
          <cell r="B134" t="str">
            <v>M4767</v>
          </cell>
          <cell r="C134">
            <v>90700</v>
          </cell>
          <cell r="D134" t="str">
            <v>Veľmi zlý</v>
          </cell>
          <cell r="E134" t="str">
            <v>cesta I. triedy</v>
          </cell>
          <cell r="F134" t="str">
            <v>59</v>
          </cell>
          <cell r="G134">
            <v>10789</v>
          </cell>
          <cell r="H134">
            <v>2131</v>
          </cell>
          <cell r="I134" t="str">
            <v>59_054 Most cez rieku Revúca v k.ú. obce Podsuchá</v>
          </cell>
          <cell r="J134" t="str">
            <v>48.990657589999998</v>
          </cell>
          <cell r="K134" t="str">
            <v>19.282084448999999</v>
          </cell>
          <cell r="L134" t="str">
            <v>Ružomberok</v>
          </cell>
        </row>
        <row r="135">
          <cell r="B135" t="str">
            <v>M5373</v>
          </cell>
          <cell r="C135">
            <v>90700</v>
          </cell>
          <cell r="D135" t="str">
            <v>Havarijný</v>
          </cell>
          <cell r="E135" t="str">
            <v>cesta I. triedy</v>
          </cell>
          <cell r="F135" t="str">
            <v>59</v>
          </cell>
          <cell r="G135">
            <v>10789</v>
          </cell>
          <cell r="H135">
            <v>2131</v>
          </cell>
          <cell r="I135" t="str">
            <v>59_057 Most cez rieku Revúca, k.ú. Ružomberok</v>
          </cell>
          <cell r="J135" t="str">
            <v>48.999470469999999</v>
          </cell>
          <cell r="K135" t="str">
            <v>19.288572216999999</v>
          </cell>
          <cell r="L135" t="str">
            <v>Ružomberok</v>
          </cell>
        </row>
        <row r="136">
          <cell r="B136" t="str">
            <v>M5520</v>
          </cell>
          <cell r="C136">
            <v>90700</v>
          </cell>
          <cell r="D136" t="str">
            <v>Veľmi zlý</v>
          </cell>
          <cell r="E136" t="str">
            <v>cesta I. triedy</v>
          </cell>
          <cell r="F136" t="str">
            <v>59</v>
          </cell>
          <cell r="G136">
            <v>10789</v>
          </cell>
          <cell r="H136">
            <v>2131</v>
          </cell>
          <cell r="I136" t="str">
            <v>59_052 Most cez potok Revúca v obci Liptovská Osada</v>
          </cell>
          <cell r="J136" t="str">
            <v>48.980493705000001</v>
          </cell>
          <cell r="K136" t="str">
            <v>19.276580853999999</v>
          </cell>
          <cell r="L136" t="str">
            <v>Ružomberok</v>
          </cell>
        </row>
        <row r="137">
          <cell r="B137" t="str">
            <v>M6784</v>
          </cell>
          <cell r="C137">
            <v>90690</v>
          </cell>
          <cell r="D137" t="str">
            <v>Veľmi zlý</v>
          </cell>
          <cell r="E137" t="str">
            <v>cesta I. triedy</v>
          </cell>
          <cell r="F137" t="str">
            <v>59</v>
          </cell>
          <cell r="G137">
            <v>7918</v>
          </cell>
          <cell r="H137">
            <v>1614</v>
          </cell>
          <cell r="I137" t="str">
            <v>59_050 Most cez potok Lužianka, k.ú. Liptovská Osada</v>
          </cell>
          <cell r="J137" t="str">
            <v>48.953317790000000</v>
          </cell>
          <cell r="K137" t="str">
            <v>19.261123269999999</v>
          </cell>
          <cell r="L137" t="str">
            <v>Ružomberok</v>
          </cell>
        </row>
        <row r="138">
          <cell r="B138" t="str">
            <v>M1982</v>
          </cell>
          <cell r="C138">
            <v>90560</v>
          </cell>
          <cell r="D138" t="str">
            <v>Zlý</v>
          </cell>
          <cell r="E138" t="str">
            <v>cesta I. triedy</v>
          </cell>
          <cell r="F138" t="str">
            <v>16</v>
          </cell>
          <cell r="G138">
            <v>7431</v>
          </cell>
          <cell r="H138">
            <v>2110</v>
          </cell>
          <cell r="I138" t="str">
            <v>50_231 Most cez potok Petríkovský za obcou Pinciná</v>
          </cell>
          <cell r="J138" t="str">
            <v>48.359181675999999</v>
          </cell>
          <cell r="K138" t="str">
            <v>19.765010631999999</v>
          </cell>
          <cell r="L138" t="str">
            <v>Lučenec</v>
          </cell>
        </row>
        <row r="139">
          <cell r="B139" t="str">
            <v>M239</v>
          </cell>
          <cell r="C139">
            <v>90560</v>
          </cell>
          <cell r="D139" t="str">
            <v>Zlý</v>
          </cell>
          <cell r="E139" t="str">
            <v>cesta I. triedy</v>
          </cell>
          <cell r="F139" t="str">
            <v>16</v>
          </cell>
          <cell r="G139">
            <v>7431</v>
          </cell>
          <cell r="H139">
            <v>2110</v>
          </cell>
          <cell r="I139" t="str">
            <v>50_233 Most cez potok Bolíh, k.ú. Nové Hony</v>
          </cell>
          <cell r="J139" t="str">
            <v>48.362731840999999</v>
          </cell>
          <cell r="K139" t="str">
            <v>19.830648178000001</v>
          </cell>
          <cell r="L139" t="str">
            <v>Lučenec</v>
          </cell>
        </row>
        <row r="140">
          <cell r="B140" t="str">
            <v>M5110</v>
          </cell>
          <cell r="C140">
            <v>90560</v>
          </cell>
          <cell r="D140" t="str">
            <v>Zlý</v>
          </cell>
          <cell r="E140" t="str">
            <v>cesta I. triedy</v>
          </cell>
          <cell r="F140" t="str">
            <v>16</v>
          </cell>
          <cell r="G140">
            <v>7431</v>
          </cell>
          <cell r="H140">
            <v>2110</v>
          </cell>
          <cell r="I140" t="str">
            <v>50_230 Most cez zátopové územie pri obci Pinciná</v>
          </cell>
          <cell r="J140" t="str">
            <v>48.359048702999999</v>
          </cell>
          <cell r="K140" t="str">
            <v>19.758300896000002</v>
          </cell>
          <cell r="L140" t="str">
            <v>Lučenec</v>
          </cell>
        </row>
        <row r="141">
          <cell r="B141" t="str">
            <v>M1481</v>
          </cell>
          <cell r="C141">
            <v>80661</v>
          </cell>
          <cell r="D141" t="str">
            <v>Zlý</v>
          </cell>
          <cell r="E141" t="str">
            <v>cesta I. triedy</v>
          </cell>
          <cell r="F141" t="str">
            <v>9</v>
          </cell>
          <cell r="G141">
            <v>11923</v>
          </cell>
          <cell r="H141">
            <v>2090</v>
          </cell>
          <cell r="I141" t="str">
            <v>9 (50)_100 Most cez rieku Bebravu v meste Bánovce nad Beberavou</v>
          </cell>
          <cell r="J141" t="str">
            <v>48.724238292000003</v>
          </cell>
          <cell r="K141" t="str">
            <v>18.250250856000001</v>
          </cell>
          <cell r="L141" t="str">
            <v>Bánovce nad Bebravou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X179"/>
  <sheetViews>
    <sheetView showGridLines="0" tabSelected="1" zoomScale="80" zoomScaleNormal="80" workbookViewId="0">
      <selection activeCell="J22" sqref="J22:J24"/>
    </sheetView>
  </sheetViews>
  <sheetFormatPr defaultColWidth="9.140625" defaultRowHeight="15" x14ac:dyDescent="0.25"/>
  <cols>
    <col min="1" max="1" width="6" style="3" bestFit="1" customWidth="1"/>
    <col min="2" max="2" width="6.85546875" style="11" customWidth="1"/>
    <col min="3" max="3" width="12.140625" style="3" bestFit="1" customWidth="1"/>
    <col min="4" max="4" width="67.140625" style="3" customWidth="1"/>
    <col min="5" max="6" width="19.85546875" style="3" hidden="1" customWidth="1"/>
    <col min="7" max="7" width="18.7109375" style="3" bestFit="1" customWidth="1"/>
    <col min="8" max="8" width="17.5703125" style="3" hidden="1" customWidth="1"/>
    <col min="9" max="9" width="13.28515625" style="3" customWidth="1"/>
    <col min="10" max="10" width="20.85546875" style="3" customWidth="1"/>
    <col min="11" max="11" width="23.5703125" style="3" bestFit="1" customWidth="1"/>
    <col min="12" max="12" width="30.7109375" style="3" bestFit="1" customWidth="1"/>
    <col min="13" max="13" width="28.140625" style="21" customWidth="1"/>
    <col min="14" max="14" width="14.5703125" style="3" customWidth="1"/>
    <col min="15" max="15" width="28.140625" style="3" bestFit="1" customWidth="1"/>
    <col min="16" max="16" width="7" style="3" bestFit="1" customWidth="1"/>
    <col min="17" max="17" width="12.5703125" style="3" customWidth="1"/>
    <col min="18" max="18" width="13.5703125" style="3" customWidth="1"/>
    <col min="19" max="19" width="16.5703125" style="3" customWidth="1"/>
    <col min="20" max="20" width="13.5703125" style="3" customWidth="1"/>
    <col min="21" max="21" width="12.7109375" style="3" customWidth="1"/>
    <col min="22" max="22" width="13.5703125" style="3" bestFit="1" customWidth="1"/>
    <col min="23" max="23" width="12.28515625" style="3" customWidth="1"/>
    <col min="24" max="24" width="9.85546875" style="3" customWidth="1"/>
    <col min="25" max="25" width="11.85546875" style="3" customWidth="1"/>
    <col min="26" max="16384" width="9.140625" style="3"/>
  </cols>
  <sheetData>
    <row r="1" spans="1:24" x14ac:dyDescent="0.25">
      <c r="B1" s="11">
        <v>1</v>
      </c>
      <c r="D1" s="3">
        <v>2</v>
      </c>
      <c r="G1" s="3">
        <v>3</v>
      </c>
      <c r="I1" s="3">
        <v>4</v>
      </c>
      <c r="J1" s="3">
        <v>5</v>
      </c>
      <c r="K1" s="3">
        <v>6</v>
      </c>
      <c r="M1" s="21">
        <v>7</v>
      </c>
    </row>
    <row r="2" spans="1:24" ht="71.099999999999994" customHeight="1" x14ac:dyDescent="0.25">
      <c r="A2" s="14" t="s">
        <v>326</v>
      </c>
      <c r="B2" s="17" t="s">
        <v>0</v>
      </c>
      <c r="C2" s="14" t="s">
        <v>1</v>
      </c>
      <c r="D2" s="14" t="s">
        <v>2</v>
      </c>
      <c r="E2" s="14" t="s">
        <v>332</v>
      </c>
      <c r="F2" s="14" t="s">
        <v>333</v>
      </c>
      <c r="G2" s="14" t="s">
        <v>334</v>
      </c>
      <c r="H2" s="14" t="s">
        <v>3</v>
      </c>
      <c r="I2" s="15" t="s">
        <v>316</v>
      </c>
      <c r="J2" s="15" t="s">
        <v>329</v>
      </c>
      <c r="K2" s="15" t="s">
        <v>328</v>
      </c>
      <c r="L2" s="15" t="s">
        <v>337</v>
      </c>
      <c r="M2" s="18" t="s">
        <v>338</v>
      </c>
      <c r="N2" s="15" t="s">
        <v>330</v>
      </c>
      <c r="O2" s="15" t="s">
        <v>331</v>
      </c>
      <c r="Q2" s="2" t="s">
        <v>319</v>
      </c>
      <c r="R2" s="2" t="s">
        <v>327</v>
      </c>
      <c r="S2" s="2" t="s">
        <v>373</v>
      </c>
      <c r="V2" s="1" t="s">
        <v>374</v>
      </c>
      <c r="W2" s="1" t="s">
        <v>323</v>
      </c>
      <c r="X2" s="2" t="s">
        <v>324</v>
      </c>
    </row>
    <row r="3" spans="1:24" x14ac:dyDescent="0.25">
      <c r="A3" s="3">
        <v>2</v>
      </c>
      <c r="B3" s="4">
        <v>8</v>
      </c>
      <c r="C3" s="5" t="s">
        <v>5</v>
      </c>
      <c r="D3" s="5" t="s">
        <v>144</v>
      </c>
      <c r="E3" s="5" t="str">
        <f>IFERROR(VLOOKUP(C3,[1]Hárok1!$B$2:$M$141,9,FALSE),"NA")</f>
        <v>49.193097725000001</v>
      </c>
      <c r="F3" s="5" t="str">
        <f>IFERROR(VLOOKUP(C3,[1]Hárok1!$B$2:$M$141,10,FALSE),"NA")</f>
        <v>18.816886936000000</v>
      </c>
      <c r="G3" s="16" t="str">
        <f t="shared" ref="G3:G34" si="0">HYPERLINK("https://www.google.com/maps?q="&amp;E3&amp;" "&amp;F3,CONCATENATE("Poloha"," pre ",C3))</f>
        <v>Poloha pre M7199</v>
      </c>
      <c r="H3" s="6" t="s">
        <v>288</v>
      </c>
      <c r="I3" s="7">
        <v>28333</v>
      </c>
      <c r="J3" s="8">
        <v>305324</v>
      </c>
      <c r="K3" s="8">
        <v>-17177.290833333333</v>
      </c>
      <c r="L3" s="8">
        <f>+N3+O3</f>
        <v>211975.416211137</v>
      </c>
      <c r="M3" s="19">
        <f>+L3*365</f>
        <v>77371026.917065009</v>
      </c>
      <c r="N3" s="9">
        <f>+((J3*$Q$3*$S$3*$R$3)+(J3*$Q$4*$R$4*$S$4))</f>
        <v>12279.825345352001</v>
      </c>
      <c r="O3" s="8">
        <f>+((K3*$W$3*$X$3)+(K3*$W$4*$X$4)+(K3*$W$5*$X$5))*-1*$W$7</f>
        <v>199695.59086578499</v>
      </c>
      <c r="P3" s="1" t="s">
        <v>317</v>
      </c>
      <c r="Q3" s="3">
        <f>0.5427+(0.0133/2)</f>
        <v>0.54935</v>
      </c>
      <c r="R3" s="3">
        <v>0.60299999999999998</v>
      </c>
      <c r="S3" s="3">
        <v>6.9000000000000006E-2</v>
      </c>
      <c r="V3" s="3" t="s">
        <v>320</v>
      </c>
      <c r="W3" s="3">
        <v>7.2999999999999995E-2</v>
      </c>
      <c r="X3" s="3">
        <v>20.83</v>
      </c>
    </row>
    <row r="4" spans="1:24" x14ac:dyDescent="0.25">
      <c r="A4" s="3">
        <v>3</v>
      </c>
      <c r="B4" s="4">
        <v>9</v>
      </c>
      <c r="C4" s="5" t="s">
        <v>6</v>
      </c>
      <c r="D4" s="5" t="s">
        <v>145</v>
      </c>
      <c r="E4" s="5" t="str">
        <f>IFERROR(VLOOKUP(C4,[1]Hárok1!$B$2:$M$141,9,FALSE),"NA")</f>
        <v>49.138139002999999</v>
      </c>
      <c r="F4" s="5" t="str">
        <f>IFERROR(VLOOKUP(C4,[1]Hárok1!$B$2:$M$141,10,FALSE),"NA")</f>
        <v>18.891343107000001</v>
      </c>
      <c r="G4" s="16" t="str">
        <f t="shared" si="0"/>
        <v>Poloha pre M4754</v>
      </c>
      <c r="H4" s="6" t="s">
        <v>289</v>
      </c>
      <c r="I4" s="32">
        <v>25325</v>
      </c>
      <c r="J4" s="32">
        <v>305324</v>
      </c>
      <c r="K4" s="32">
        <v>-17177.290833333333</v>
      </c>
      <c r="L4" s="32">
        <f>+N4+O4</f>
        <v>211975.416211137</v>
      </c>
      <c r="M4" s="45">
        <f>+L4*365</f>
        <v>77371026.917065009</v>
      </c>
      <c r="N4" s="40">
        <f>+((J4*$Q$3*$S$3*$R$3)+(J4*$Q$4*$R$4*$S$4))</f>
        <v>12279.825345352001</v>
      </c>
      <c r="O4" s="32">
        <f>+((K4*$W$3*$X$3)+(K4*$W$4*$X$4)+(K4*$W$5*$X$5))*-1*$W$7</f>
        <v>199695.59086578499</v>
      </c>
      <c r="P4" s="1" t="s">
        <v>318</v>
      </c>
      <c r="Q4" s="3">
        <f>1-Q3</f>
        <v>0.45065</v>
      </c>
      <c r="R4" s="3">
        <v>0.65300000000000002</v>
      </c>
      <c r="S4" s="3">
        <v>5.8999999999999997E-2</v>
      </c>
      <c r="V4" s="3" t="s">
        <v>321</v>
      </c>
      <c r="W4" s="3">
        <v>0.24399999999999999</v>
      </c>
      <c r="X4" s="3">
        <v>9.83</v>
      </c>
    </row>
    <row r="5" spans="1:24" x14ac:dyDescent="0.25">
      <c r="A5" s="3">
        <v>4</v>
      </c>
      <c r="B5" s="4">
        <v>9</v>
      </c>
      <c r="C5" s="5" t="s">
        <v>7</v>
      </c>
      <c r="D5" s="5" t="s">
        <v>146</v>
      </c>
      <c r="E5" s="5" t="str">
        <f>IFERROR(VLOOKUP(C5,[1]Hárok1!$B$2:$M$141,9,FALSE),"NA")</f>
        <v>49.171178896000001</v>
      </c>
      <c r="F5" s="5" t="str">
        <f>IFERROR(VLOOKUP(C5,[1]Hárok1!$B$2:$M$141,10,FALSE),"NA")</f>
        <v>18.881627816999998</v>
      </c>
      <c r="G5" s="16" t="str">
        <f t="shared" si="0"/>
        <v>Poloha pre M7201</v>
      </c>
      <c r="H5" s="6" t="s">
        <v>288</v>
      </c>
      <c r="I5" s="34"/>
      <c r="J5" s="34"/>
      <c r="K5" s="34"/>
      <c r="L5" s="34"/>
      <c r="M5" s="46"/>
      <c r="N5" s="41"/>
      <c r="O5" s="34"/>
      <c r="V5" s="3" t="s">
        <v>322</v>
      </c>
      <c r="W5" s="3">
        <v>0.68300000000000005</v>
      </c>
      <c r="X5" s="3">
        <v>6.42</v>
      </c>
    </row>
    <row r="6" spans="1:24" x14ac:dyDescent="0.25">
      <c r="A6" s="3">
        <v>33</v>
      </c>
      <c r="B6" s="4">
        <v>38</v>
      </c>
      <c r="C6" s="5" t="s">
        <v>34</v>
      </c>
      <c r="D6" s="5" t="s">
        <v>174</v>
      </c>
      <c r="E6" s="5" t="str">
        <f>IFERROR(VLOOKUP(C6,[1]Hárok1!$B$2:$M$141,9,FALSE),"NA")</f>
        <v>48.745044411000002</v>
      </c>
      <c r="F6" s="5" t="str">
        <f>IFERROR(VLOOKUP(C6,[1]Hárok1!$B$2:$M$141,10,FALSE),"NA")</f>
        <v>19.229849207000001</v>
      </c>
      <c r="G6" s="16" t="str">
        <f t="shared" si="0"/>
        <v>Poloha pre M2717</v>
      </c>
      <c r="H6" s="6" t="s">
        <v>292</v>
      </c>
      <c r="I6" s="32">
        <v>21433</v>
      </c>
      <c r="J6" s="32">
        <v>578486</v>
      </c>
      <c r="K6" s="32">
        <v>-12699.460277777778</v>
      </c>
      <c r="L6" s="32">
        <f>+N6+O6</f>
        <v>170904.43930502966</v>
      </c>
      <c r="M6" s="45">
        <f>+L6*365</f>
        <v>62380120.346335828</v>
      </c>
      <c r="N6" s="32">
        <f>+((J6*$Q$3*$S$3*$R$3)+(J6*$Q$4*$R$4*$S$4))</f>
        <v>23266.127277028001</v>
      </c>
      <c r="O6" s="32">
        <f>+((K6*$W$3*$X$3)+(K6*$W$4*$X$4)+(K6*$W$5*$X$5))*-1*$W$7</f>
        <v>147638.31202800167</v>
      </c>
    </row>
    <row r="7" spans="1:24" x14ac:dyDescent="0.25">
      <c r="A7" s="3">
        <v>34</v>
      </c>
      <c r="B7" s="4">
        <v>38</v>
      </c>
      <c r="C7" s="5" t="s">
        <v>35</v>
      </c>
      <c r="D7" s="5" t="s">
        <v>175</v>
      </c>
      <c r="E7" s="5" t="str">
        <f>IFERROR(VLOOKUP(C7,[1]Hárok1!$B$2:$M$141,9,FALSE),"NA")</f>
        <v>48.742631111000001</v>
      </c>
      <c r="F7" s="5" t="str">
        <f>IFERROR(VLOOKUP(C7,[1]Hárok1!$B$2:$M$141,10,FALSE),"NA")</f>
        <v>19.210382970000001</v>
      </c>
      <c r="G7" s="16" t="str">
        <f t="shared" si="0"/>
        <v>Poloha pre M5853</v>
      </c>
      <c r="H7" s="6" t="s">
        <v>292</v>
      </c>
      <c r="I7" s="33"/>
      <c r="J7" s="33"/>
      <c r="K7" s="33"/>
      <c r="L7" s="33"/>
      <c r="M7" s="47"/>
      <c r="N7" s="33"/>
      <c r="O7" s="33"/>
      <c r="V7" s="3" t="s">
        <v>325</v>
      </c>
      <c r="W7" s="3">
        <v>1.4</v>
      </c>
    </row>
    <row r="8" spans="1:24" x14ac:dyDescent="0.25">
      <c r="A8" s="3">
        <v>35</v>
      </c>
      <c r="B8" s="4">
        <v>38</v>
      </c>
      <c r="C8" s="5" t="s">
        <v>36</v>
      </c>
      <c r="D8" s="5" t="s">
        <v>176</v>
      </c>
      <c r="E8" s="5" t="str">
        <f>IFERROR(VLOOKUP(C8,[1]Hárok1!$B$2:$M$141,9,FALSE),"NA")</f>
        <v>48.743248680999997</v>
      </c>
      <c r="F8" s="5" t="str">
        <f>IFERROR(VLOOKUP(C8,[1]Hárok1!$B$2:$M$141,10,FALSE),"NA")</f>
        <v>19.216556124000000</v>
      </c>
      <c r="G8" s="16" t="str">
        <f t="shared" si="0"/>
        <v>Poloha pre M7478</v>
      </c>
      <c r="H8" s="6" t="s">
        <v>292</v>
      </c>
      <c r="I8" s="34"/>
      <c r="J8" s="34"/>
      <c r="K8" s="34"/>
      <c r="L8" s="34"/>
      <c r="M8" s="46"/>
      <c r="N8" s="34"/>
      <c r="O8" s="34"/>
    </row>
    <row r="9" spans="1:24" x14ac:dyDescent="0.25">
      <c r="A9" s="3">
        <v>66</v>
      </c>
      <c r="B9" s="4">
        <v>56</v>
      </c>
      <c r="C9" s="5" t="s">
        <v>67</v>
      </c>
      <c r="D9" s="5" t="s">
        <v>207</v>
      </c>
      <c r="E9" s="5" t="str">
        <f>IFERROR(VLOOKUP(C9,[1]Hárok1!$B$2:$M$141,9,FALSE),"NA")</f>
        <v>48.779108506999997</v>
      </c>
      <c r="F9" s="5" t="str">
        <f>IFERROR(VLOOKUP(C9,[1]Hárok1!$B$2:$M$141,10,FALSE),"NA")</f>
        <v>19.115936313999999</v>
      </c>
      <c r="G9" s="16" t="str">
        <f t="shared" si="0"/>
        <v>Poloha pre M2851</v>
      </c>
      <c r="H9" s="6" t="s">
        <v>292</v>
      </c>
      <c r="I9" s="32">
        <v>14203</v>
      </c>
      <c r="J9" s="32">
        <v>466754</v>
      </c>
      <c r="K9" s="32">
        <v>-11382.289444444445</v>
      </c>
      <c r="L9" s="32">
        <f>+N9+O9</f>
        <v>151097.84430166867</v>
      </c>
      <c r="M9" s="45">
        <f>+L9*365</f>
        <v>55150713.170109063</v>
      </c>
      <c r="N9" s="32">
        <f>+((J9*$Q$3*$S$3*$R$3)+(J9*$Q$4*$R$4*$S$4))</f>
        <v>18772.378192492</v>
      </c>
      <c r="O9" s="32">
        <f>+((K9*$W$3*$X$3)+(K9*$W$4*$X$4)+(K9*$W$5*$X$5))*-1*$W$7</f>
        <v>132325.46610917666</v>
      </c>
    </row>
    <row r="10" spans="1:24" x14ac:dyDescent="0.25">
      <c r="A10" s="3">
        <v>67</v>
      </c>
      <c r="B10" s="4">
        <v>56</v>
      </c>
      <c r="C10" s="5" t="s">
        <v>68</v>
      </c>
      <c r="D10" s="5" t="s">
        <v>208</v>
      </c>
      <c r="E10" s="5" t="str">
        <f>IFERROR(VLOOKUP(C10,[1]Hárok1!$B$2:$M$141,9,FALSE),"NA")</f>
        <v>48.778806000000003</v>
      </c>
      <c r="F10" s="5" t="str">
        <f>IFERROR(VLOOKUP(C10,[1]Hárok1!$B$2:$M$141,10,FALSE),"NA")</f>
        <v>19.124915999999999</v>
      </c>
      <c r="G10" s="16" t="str">
        <f t="shared" si="0"/>
        <v>Poloha pre M3265</v>
      </c>
      <c r="H10" s="6" t="s">
        <v>292</v>
      </c>
      <c r="I10" s="33"/>
      <c r="J10" s="33"/>
      <c r="K10" s="33"/>
      <c r="L10" s="33"/>
      <c r="M10" s="47"/>
      <c r="N10" s="33"/>
      <c r="O10" s="33"/>
      <c r="V10" s="10"/>
    </row>
    <row r="11" spans="1:24" x14ac:dyDescent="0.25">
      <c r="A11" s="3">
        <v>68</v>
      </c>
      <c r="B11" s="4">
        <v>56</v>
      </c>
      <c r="C11" s="5" t="s">
        <v>69</v>
      </c>
      <c r="D11" s="5" t="s">
        <v>209</v>
      </c>
      <c r="E11" s="5" t="str">
        <f>IFERROR(VLOOKUP(C11,[1]Hárok1!$B$2:$M$141,9,FALSE),"NA")</f>
        <v>48.788721510999999</v>
      </c>
      <c r="F11" s="5" t="str">
        <f>IFERROR(VLOOKUP(C11,[1]Hárok1!$B$2:$M$141,10,FALSE),"NA")</f>
        <v>19.106558055000001</v>
      </c>
      <c r="G11" s="16" t="str">
        <f t="shared" si="0"/>
        <v>Poloha pre M6675</v>
      </c>
      <c r="H11" s="6" t="s">
        <v>292</v>
      </c>
      <c r="I11" s="34"/>
      <c r="J11" s="34"/>
      <c r="K11" s="34"/>
      <c r="L11" s="34"/>
      <c r="M11" s="46"/>
      <c r="N11" s="34"/>
      <c r="O11" s="34"/>
      <c r="V11" s="10"/>
    </row>
    <row r="12" spans="1:24" x14ac:dyDescent="0.25">
      <c r="A12" s="3">
        <v>103</v>
      </c>
      <c r="B12" s="4">
        <v>78</v>
      </c>
      <c r="C12" s="5" t="s">
        <v>103</v>
      </c>
      <c r="D12" s="5" t="s">
        <v>243</v>
      </c>
      <c r="E12" s="5" t="str">
        <f>IFERROR(VLOOKUP(C12,[1]Hárok1!$B$2:$M$141,9,FALSE),"NA")</f>
        <v>48.392024194000001</v>
      </c>
      <c r="F12" s="5" t="str">
        <f>IFERROR(VLOOKUP(C12,[1]Hárok1!$B$2:$M$141,10,FALSE),"NA")</f>
        <v>19.957023553999999</v>
      </c>
      <c r="G12" s="16" t="str">
        <f t="shared" si="0"/>
        <v>Poloha pre M7283</v>
      </c>
      <c r="H12" s="6" t="s">
        <v>310</v>
      </c>
      <c r="I12" s="7">
        <v>8662</v>
      </c>
      <c r="J12" s="8">
        <v>461183</v>
      </c>
      <c r="K12" s="8">
        <v>-7981.818888888889</v>
      </c>
      <c r="L12" s="8">
        <f>+N12+O12</f>
        <v>111341.41659290734</v>
      </c>
      <c r="M12" s="19">
        <f>+L12*365</f>
        <v>40639617.056411177</v>
      </c>
      <c r="N12" s="9">
        <f>+((J12*$Q$3*$S$3*$R$3)+(J12*$Q$4*$R$4*$S$4))</f>
        <v>18548.318154633998</v>
      </c>
      <c r="O12" s="8">
        <f>+((K12*$W$3*$X$3)+(K12*$W$4*$X$4)+(K12*$W$5*$X$5))*-1*$W$7</f>
        <v>92793.09843827333</v>
      </c>
    </row>
    <row r="13" spans="1:24" x14ac:dyDescent="0.25">
      <c r="A13" s="3">
        <v>130</v>
      </c>
      <c r="B13" s="4">
        <v>95</v>
      </c>
      <c r="C13" s="5" t="s">
        <v>130</v>
      </c>
      <c r="D13" s="5" t="s">
        <v>270</v>
      </c>
      <c r="E13" s="5" t="str">
        <f>IFERROR(VLOOKUP(C13,[1]Hárok1!$B$2:$M$141,9,FALSE),"NA")</f>
        <v>48.997119923000000</v>
      </c>
      <c r="F13" s="5" t="str">
        <f>IFERROR(VLOOKUP(C13,[1]Hárok1!$B$2:$M$141,10,FALSE),"NA")</f>
        <v>19.287480315000000</v>
      </c>
      <c r="G13" s="16" t="str">
        <f t="shared" si="0"/>
        <v>Poloha pre M2005</v>
      </c>
      <c r="H13" s="6" t="s">
        <v>291</v>
      </c>
      <c r="I13" s="7">
        <v>10789</v>
      </c>
      <c r="J13" s="32">
        <v>245867</v>
      </c>
      <c r="K13" s="32">
        <v>-8342.860555555555</v>
      </c>
      <c r="L13" s="32">
        <f>+N13+O13</f>
        <v>106878.93365578934</v>
      </c>
      <c r="M13" s="45">
        <f>+L13*365</f>
        <v>39010810.784363106</v>
      </c>
      <c r="N13" s="32">
        <f>+((J13*$Q$3*$S$3*$R$3)+(J13*$Q$4*$R$4*$S$4))</f>
        <v>9888.524381266001</v>
      </c>
      <c r="O13" s="32">
        <f>+((K13*$W$3*$X$3)+(K13*$W$4*$X$4)+(K13*$W$5*$X$5))*-1*$W$7</f>
        <v>96990.409274523336</v>
      </c>
    </row>
    <row r="14" spans="1:24" x14ac:dyDescent="0.25">
      <c r="A14" s="3">
        <v>131</v>
      </c>
      <c r="B14" s="4">
        <v>95</v>
      </c>
      <c r="C14" s="5" t="s">
        <v>131</v>
      </c>
      <c r="D14" s="5" t="s">
        <v>271</v>
      </c>
      <c r="E14" s="5" t="str">
        <f>IFERROR(VLOOKUP(C14,[1]Hárok1!$B$2:$M$141,9,FALSE),"NA")</f>
        <v>48.968675294000001</v>
      </c>
      <c r="F14" s="5" t="str">
        <f>IFERROR(VLOOKUP(C14,[1]Hárok1!$B$2:$M$141,10,FALSE),"NA")</f>
        <v>19.273323545000000</v>
      </c>
      <c r="G14" s="16" t="str">
        <f t="shared" si="0"/>
        <v>Poloha pre M2042</v>
      </c>
      <c r="H14" s="6" t="s">
        <v>291</v>
      </c>
      <c r="I14" s="7">
        <v>7918</v>
      </c>
      <c r="J14" s="33"/>
      <c r="K14" s="33"/>
      <c r="L14" s="33"/>
      <c r="M14" s="47"/>
      <c r="N14" s="33"/>
      <c r="O14" s="33"/>
    </row>
    <row r="15" spans="1:24" x14ac:dyDescent="0.25">
      <c r="A15" s="3">
        <v>132</v>
      </c>
      <c r="B15" s="4">
        <v>95</v>
      </c>
      <c r="C15" s="5" t="s">
        <v>132</v>
      </c>
      <c r="D15" s="5" t="s">
        <v>272</v>
      </c>
      <c r="E15" s="5" t="str">
        <f>IFERROR(VLOOKUP(C15,[1]Hárok1!$B$2:$M$141,9,FALSE),"NA")</f>
        <v>48.991654742000001</v>
      </c>
      <c r="F15" s="5" t="str">
        <f>IFERROR(VLOOKUP(C15,[1]Hárok1!$B$2:$M$141,10,FALSE),"NA")</f>
        <v>19.282444131999998</v>
      </c>
      <c r="G15" s="16" t="str">
        <f t="shared" si="0"/>
        <v>Poloha pre M3237</v>
      </c>
      <c r="H15" s="6" t="s">
        <v>291</v>
      </c>
      <c r="I15" s="7">
        <v>10789</v>
      </c>
      <c r="J15" s="33"/>
      <c r="K15" s="33"/>
      <c r="L15" s="33"/>
      <c r="M15" s="47"/>
      <c r="N15" s="33"/>
      <c r="O15" s="33"/>
    </row>
    <row r="16" spans="1:24" x14ac:dyDescent="0.25">
      <c r="A16" s="3">
        <v>133</v>
      </c>
      <c r="B16" s="4">
        <v>95</v>
      </c>
      <c r="C16" s="5" t="s">
        <v>133</v>
      </c>
      <c r="D16" s="5" t="s">
        <v>273</v>
      </c>
      <c r="E16" s="5" t="str">
        <f>IFERROR(VLOOKUP(C16,[1]Hárok1!$B$2:$M$141,9,FALSE),"NA")</f>
        <v>48.990657589999998</v>
      </c>
      <c r="F16" s="5" t="str">
        <f>IFERROR(VLOOKUP(C16,[1]Hárok1!$B$2:$M$141,10,FALSE),"NA")</f>
        <v>19.282084448999999</v>
      </c>
      <c r="G16" s="16" t="str">
        <f t="shared" si="0"/>
        <v>Poloha pre M4767</v>
      </c>
      <c r="H16" s="6" t="s">
        <v>291</v>
      </c>
      <c r="I16" s="7">
        <v>10789</v>
      </c>
      <c r="J16" s="33"/>
      <c r="K16" s="33"/>
      <c r="L16" s="33"/>
      <c r="M16" s="47"/>
      <c r="N16" s="33"/>
      <c r="O16" s="33"/>
    </row>
    <row r="17" spans="1:15" x14ac:dyDescent="0.25">
      <c r="A17" s="3">
        <v>134</v>
      </c>
      <c r="B17" s="4">
        <v>95</v>
      </c>
      <c r="C17" s="5" t="s">
        <v>134</v>
      </c>
      <c r="D17" s="5" t="s">
        <v>274</v>
      </c>
      <c r="E17" s="5" t="str">
        <f>IFERROR(VLOOKUP(C17,[1]Hárok1!$B$2:$M$141,9,FALSE),"NA")</f>
        <v>48.999470469999999</v>
      </c>
      <c r="F17" s="5" t="str">
        <f>IFERROR(VLOOKUP(C17,[1]Hárok1!$B$2:$M$141,10,FALSE),"NA")</f>
        <v>19.288572216999999</v>
      </c>
      <c r="G17" s="16" t="str">
        <f t="shared" si="0"/>
        <v>Poloha pre M5373</v>
      </c>
      <c r="H17" s="6" t="s">
        <v>291</v>
      </c>
      <c r="I17" s="7">
        <v>10789</v>
      </c>
      <c r="J17" s="33"/>
      <c r="K17" s="33"/>
      <c r="L17" s="33"/>
      <c r="M17" s="47"/>
      <c r="N17" s="33"/>
      <c r="O17" s="33"/>
    </row>
    <row r="18" spans="1:15" x14ac:dyDescent="0.25">
      <c r="A18" s="3">
        <v>135</v>
      </c>
      <c r="B18" s="4">
        <v>95</v>
      </c>
      <c r="C18" s="5" t="s">
        <v>135</v>
      </c>
      <c r="D18" s="5" t="s">
        <v>275</v>
      </c>
      <c r="E18" s="5" t="str">
        <f>IFERROR(VLOOKUP(C18,[1]Hárok1!$B$2:$M$141,9,FALSE),"NA")</f>
        <v>48.980493705000001</v>
      </c>
      <c r="F18" s="5" t="str">
        <f>IFERROR(VLOOKUP(C18,[1]Hárok1!$B$2:$M$141,10,FALSE),"NA")</f>
        <v>19.276580853999999</v>
      </c>
      <c r="G18" s="16" t="str">
        <f t="shared" si="0"/>
        <v>Poloha pre M5520</v>
      </c>
      <c r="H18" s="6" t="s">
        <v>291</v>
      </c>
      <c r="I18" s="7">
        <v>10789</v>
      </c>
      <c r="J18" s="33"/>
      <c r="K18" s="33"/>
      <c r="L18" s="33"/>
      <c r="M18" s="47"/>
      <c r="N18" s="33"/>
      <c r="O18" s="33"/>
    </row>
    <row r="19" spans="1:15" x14ac:dyDescent="0.25">
      <c r="A19" s="3">
        <v>136</v>
      </c>
      <c r="B19" s="4">
        <v>95</v>
      </c>
      <c r="C19" s="5" t="s">
        <v>136</v>
      </c>
      <c r="D19" s="5" t="s">
        <v>276</v>
      </c>
      <c r="E19" s="5" t="str">
        <f>IFERROR(VLOOKUP(C19,[1]Hárok1!$B$2:$M$141,9,FALSE),"NA")</f>
        <v>48.953317790000000</v>
      </c>
      <c r="F19" s="5" t="str">
        <f>IFERROR(VLOOKUP(C19,[1]Hárok1!$B$2:$M$141,10,FALSE),"NA")</f>
        <v>19.261123269999999</v>
      </c>
      <c r="G19" s="16" t="str">
        <f t="shared" si="0"/>
        <v>Poloha pre M6784</v>
      </c>
      <c r="H19" s="6" t="s">
        <v>291</v>
      </c>
      <c r="I19" s="7">
        <v>7918</v>
      </c>
      <c r="J19" s="34"/>
      <c r="K19" s="34"/>
      <c r="L19" s="34"/>
      <c r="M19" s="46"/>
      <c r="N19" s="34"/>
      <c r="O19" s="34"/>
    </row>
    <row r="20" spans="1:15" x14ac:dyDescent="0.25">
      <c r="A20" s="3">
        <v>10</v>
      </c>
      <c r="B20" s="4">
        <v>21</v>
      </c>
      <c r="C20" s="5" t="s">
        <v>375</v>
      </c>
      <c r="D20" s="5" t="s">
        <v>152</v>
      </c>
      <c r="E20" s="5" t="str">
        <f>IFERROR(VLOOKUP(C20,[1]Hárok1!$B$2:$M$141,9,FALSE),"NA")</f>
        <v>48.566467117999998</v>
      </c>
      <c r="F20" s="5" t="str">
        <f>IFERROR(VLOOKUP(C20,[1]Hárok1!$B$2:$M$141,10,FALSE),"NA")</f>
        <v>19.154467784000001</v>
      </c>
      <c r="G20" s="16" t="str">
        <f t="shared" si="0"/>
        <v>Poloha pre M3805</v>
      </c>
      <c r="H20" s="6" t="s">
        <v>285</v>
      </c>
      <c r="I20" s="32">
        <v>17069</v>
      </c>
      <c r="J20" s="32">
        <v>126990</v>
      </c>
      <c r="K20" s="32">
        <v>-6859.9072222222221</v>
      </c>
      <c r="L20" s="32">
        <f>+N20+O20</f>
        <v>84857.659842583322</v>
      </c>
      <c r="M20" s="45">
        <f>+L20*365</f>
        <v>30973045.842542913</v>
      </c>
      <c r="N20" s="40">
        <f>+((J20*$Q$3*$S$3*$R$3)+(J20*$Q$4*$R$4*$S$4))</f>
        <v>5107.4105560200005</v>
      </c>
      <c r="O20" s="32">
        <f>+((K20*$W$3*$X$3)+(K20*$W$4*$X$4)+(K20*$W$5*$X$5))*-1*$W$7</f>
        <v>79750.249286563325</v>
      </c>
    </row>
    <row r="21" spans="1:15" x14ac:dyDescent="0.25">
      <c r="A21" s="3">
        <v>11</v>
      </c>
      <c r="B21" s="4">
        <v>21</v>
      </c>
      <c r="C21" s="5" t="s">
        <v>13</v>
      </c>
      <c r="D21" s="5" t="s">
        <v>153</v>
      </c>
      <c r="E21" s="5" t="str">
        <f>IFERROR(VLOOKUP(C21,[1]Hárok1!$B$2:$M$141,9,FALSE),"NA")</f>
        <v>48.567312670000000</v>
      </c>
      <c r="F21" s="5" t="str">
        <f>IFERROR(VLOOKUP(C21,[1]Hárok1!$B$2:$M$141,10,FALSE),"NA")</f>
        <v>19.168305124000000</v>
      </c>
      <c r="G21" s="16" t="str">
        <f t="shared" si="0"/>
        <v>Poloha pre M6468</v>
      </c>
      <c r="H21" s="6" t="s">
        <v>285</v>
      </c>
      <c r="I21" s="34"/>
      <c r="J21" s="34"/>
      <c r="K21" s="34"/>
      <c r="L21" s="34"/>
      <c r="M21" s="46"/>
      <c r="N21" s="41"/>
      <c r="O21" s="34"/>
    </row>
    <row r="22" spans="1:15" x14ac:dyDescent="0.25">
      <c r="A22" s="3">
        <v>69</v>
      </c>
      <c r="B22" s="4">
        <v>57</v>
      </c>
      <c r="C22" s="5" t="s">
        <v>70</v>
      </c>
      <c r="D22" s="5" t="s">
        <v>210</v>
      </c>
      <c r="E22" s="5" t="str">
        <f>IFERROR(VLOOKUP(C22,[1]Hárok1!$B$2:$M$141,9,FALSE),"NA")</f>
        <v>47.762158079999999</v>
      </c>
      <c r="F22" s="5" t="str">
        <f>IFERROR(VLOOKUP(C22,[1]Hárok1!$B$2:$M$141,10,FALSE),"NA")</f>
        <v>18.143206219000000</v>
      </c>
      <c r="G22" s="16" t="str">
        <f t="shared" si="0"/>
        <v>Poloha pre M1514</v>
      </c>
      <c r="H22" s="6" t="s">
        <v>302</v>
      </c>
      <c r="I22" s="32">
        <v>18597</v>
      </c>
      <c r="J22" s="32">
        <v>316878</v>
      </c>
      <c r="K22" s="32">
        <v>-5694.2505555555554</v>
      </c>
      <c r="L22" s="32">
        <f>+N22+O22</f>
        <v>78943.355748387316</v>
      </c>
      <c r="M22" s="45">
        <f>+L22*365</f>
        <v>28814324.84816137</v>
      </c>
      <c r="N22" s="32">
        <f>+((J22*$Q$3*$S$3*$R$3)+(J22*$Q$4*$R$4*$S$4))</f>
        <v>12744.515648244</v>
      </c>
      <c r="O22" s="32">
        <f>+((K22*$W$3*$X$3)+(K22*$W$4*$X$4)+(K22*$W$5*$X$5))*-1*$W$7</f>
        <v>66198.840100143323</v>
      </c>
    </row>
    <row r="23" spans="1:15" x14ac:dyDescent="0.25">
      <c r="A23" s="3">
        <v>70</v>
      </c>
      <c r="B23" s="4">
        <v>57</v>
      </c>
      <c r="C23" s="5" t="s">
        <v>71</v>
      </c>
      <c r="D23" s="5" t="s">
        <v>211</v>
      </c>
      <c r="E23" s="5" t="str">
        <f>IFERROR(VLOOKUP(C23,[1]Hárok1!$B$2:$M$141,9,FALSE),"NA")</f>
        <v>47.762541882999997</v>
      </c>
      <c r="F23" s="5" t="str">
        <f>IFERROR(VLOOKUP(C23,[1]Hárok1!$B$2:$M$141,10,FALSE),"NA")</f>
        <v>18.140482574000000</v>
      </c>
      <c r="G23" s="16" t="str">
        <f t="shared" si="0"/>
        <v>Poloha pre M5242</v>
      </c>
      <c r="H23" s="6" t="s">
        <v>302</v>
      </c>
      <c r="I23" s="33"/>
      <c r="J23" s="33"/>
      <c r="K23" s="33"/>
      <c r="L23" s="33"/>
      <c r="M23" s="47"/>
      <c r="N23" s="33"/>
      <c r="O23" s="33"/>
    </row>
    <row r="24" spans="1:15" x14ac:dyDescent="0.25">
      <c r="A24" s="3">
        <v>71</v>
      </c>
      <c r="B24" s="4">
        <v>57</v>
      </c>
      <c r="C24" s="5" t="s">
        <v>72</v>
      </c>
      <c r="D24" s="5" t="s">
        <v>212</v>
      </c>
      <c r="E24" s="5" t="str">
        <f>IFERROR(VLOOKUP(C24,[1]Hárok1!$B$2:$M$141,9,FALSE),"NA")</f>
        <v>47.762771624999999</v>
      </c>
      <c r="F24" s="5" t="str">
        <f>IFERROR(VLOOKUP(C24,[1]Hárok1!$B$2:$M$141,10,FALSE),"NA")</f>
        <v>18.149868264999999</v>
      </c>
      <c r="G24" s="16" t="str">
        <f t="shared" si="0"/>
        <v>Poloha pre M7117</v>
      </c>
      <c r="H24" s="6" t="s">
        <v>302</v>
      </c>
      <c r="I24" s="34"/>
      <c r="J24" s="34"/>
      <c r="K24" s="34"/>
      <c r="L24" s="34"/>
      <c r="M24" s="46"/>
      <c r="N24" s="34"/>
      <c r="O24" s="34"/>
    </row>
    <row r="25" spans="1:15" x14ac:dyDescent="0.25">
      <c r="A25" s="3">
        <v>48</v>
      </c>
      <c r="B25" s="4">
        <v>43</v>
      </c>
      <c r="C25" s="5" t="s">
        <v>49</v>
      </c>
      <c r="D25" s="5" t="s">
        <v>189</v>
      </c>
      <c r="E25" s="5" t="str">
        <f>IFERROR(VLOOKUP(C25,[1]Hárok1!$B$2:$M$141,9,FALSE),"NA")</f>
        <v>48.157705343000003</v>
      </c>
      <c r="F25" s="5" t="str">
        <f>IFERROR(VLOOKUP(C25,[1]Hárok1!$B$2:$M$141,10,FALSE),"NA")</f>
        <v>17.877413717000000</v>
      </c>
      <c r="G25" s="16" t="str">
        <f t="shared" si="0"/>
        <v>Poloha pre M5040</v>
      </c>
      <c r="H25" s="6" t="s">
        <v>299</v>
      </c>
      <c r="I25" s="32">
        <v>20306</v>
      </c>
      <c r="J25" s="32">
        <v>321547</v>
      </c>
      <c r="K25" s="32">
        <v>-5019.2219444444445</v>
      </c>
      <c r="L25" s="32">
        <f>+N25+O25</f>
        <v>71283.553979917677</v>
      </c>
      <c r="M25" s="45">
        <f>+L25*365</f>
        <v>26018497.202669952</v>
      </c>
      <c r="N25" s="40">
        <f>+((J25*$Q$3*$S$3*$R$3)+(J25*$Q$4*$R$4*$S$4))</f>
        <v>12932.298149906001</v>
      </c>
      <c r="O25" s="32">
        <f>+((K25*$W$3*$X$3)+(K25*$W$4*$X$4)+(K25*$W$5*$X$5))*-1*$W$7</f>
        <v>58351.255830011673</v>
      </c>
    </row>
    <row r="26" spans="1:15" x14ac:dyDescent="0.25">
      <c r="A26" s="3">
        <v>49</v>
      </c>
      <c r="B26" s="4">
        <v>43</v>
      </c>
      <c r="C26" s="5" t="s">
        <v>50</v>
      </c>
      <c r="D26" s="5" t="s">
        <v>190</v>
      </c>
      <c r="E26" s="5" t="str">
        <f>IFERROR(VLOOKUP(C26,[1]Hárok1!$B$2:$M$141,9,FALSE),"NA")</f>
        <v>48.160269579999998</v>
      </c>
      <c r="F26" s="5" t="str">
        <f>IFERROR(VLOOKUP(C26,[1]Hárok1!$B$2:$M$141,10,FALSE),"NA")</f>
        <v>17.880028258999999</v>
      </c>
      <c r="G26" s="16" t="str">
        <f t="shared" si="0"/>
        <v>Poloha pre M6115</v>
      </c>
      <c r="H26" s="6" t="s">
        <v>299</v>
      </c>
      <c r="I26" s="34"/>
      <c r="J26" s="34"/>
      <c r="K26" s="34"/>
      <c r="L26" s="34"/>
      <c r="M26" s="46"/>
      <c r="N26" s="41"/>
      <c r="O26" s="34"/>
    </row>
    <row r="27" spans="1:15" x14ac:dyDescent="0.25">
      <c r="A27" s="3">
        <v>101</v>
      </c>
      <c r="B27" s="4">
        <v>76</v>
      </c>
      <c r="C27" s="5" t="s">
        <v>101</v>
      </c>
      <c r="D27" s="5" t="s">
        <v>241</v>
      </c>
      <c r="E27" s="5" t="str">
        <f>IFERROR(VLOOKUP(C27,[1]Hárok1!$B$2:$M$141,9,FALSE),"NA")</f>
        <v>48.179035577000001</v>
      </c>
      <c r="F27" s="5" t="str">
        <f>IFERROR(VLOOKUP(C27,[1]Hárok1!$B$2:$M$141,10,FALSE),"NA")</f>
        <v>17.814557932000000</v>
      </c>
      <c r="G27" s="16" t="str">
        <f t="shared" si="0"/>
        <v>Poloha pre M4005</v>
      </c>
      <c r="H27" s="6" t="s">
        <v>299</v>
      </c>
      <c r="I27" s="32">
        <v>11396</v>
      </c>
      <c r="J27" s="32">
        <v>319173</v>
      </c>
      <c r="K27" s="32">
        <v>-4860.3091666666669</v>
      </c>
      <c r="L27" s="32">
        <f>+N27+O27</f>
        <v>69340.624363668991</v>
      </c>
      <c r="M27" s="45">
        <f>+L27*365</f>
        <v>25309327.89273918</v>
      </c>
      <c r="N27" s="40">
        <f>+((J27*$Q$3*$S$3*$R$3)+(J27*$Q$4*$R$4*$S$4))</f>
        <v>12836.818248653999</v>
      </c>
      <c r="O27" s="32">
        <f>+((K27*$W$3*$X$3)+(K27*$W$4*$X$4)+(K27*$W$5*$X$5))*-1*$W$7</f>
        <v>56503.806115014995</v>
      </c>
    </row>
    <row r="28" spans="1:15" x14ac:dyDescent="0.25">
      <c r="A28" s="3">
        <v>102</v>
      </c>
      <c r="B28" s="4">
        <v>76</v>
      </c>
      <c r="C28" s="5" t="s">
        <v>102</v>
      </c>
      <c r="D28" s="5" t="s">
        <v>242</v>
      </c>
      <c r="E28" s="5" t="str">
        <f>IFERROR(VLOOKUP(C28,[1]Hárok1!$B$2:$M$141,9,FALSE),"NA")</f>
        <v>48.179968367000001</v>
      </c>
      <c r="F28" s="5" t="str">
        <f>IFERROR(VLOOKUP(C28,[1]Hárok1!$B$2:$M$141,10,FALSE),"NA")</f>
        <v>17.796588995000000</v>
      </c>
      <c r="G28" s="16" t="str">
        <f t="shared" si="0"/>
        <v>Poloha pre M7595</v>
      </c>
      <c r="H28" s="6" t="s">
        <v>309</v>
      </c>
      <c r="I28" s="34"/>
      <c r="J28" s="34"/>
      <c r="K28" s="34"/>
      <c r="L28" s="34"/>
      <c r="M28" s="46"/>
      <c r="N28" s="41"/>
      <c r="O28" s="34"/>
    </row>
    <row r="29" spans="1:15" x14ac:dyDescent="0.25">
      <c r="A29" s="3">
        <v>9</v>
      </c>
      <c r="B29" s="4">
        <v>20</v>
      </c>
      <c r="C29" s="5" t="s">
        <v>12</v>
      </c>
      <c r="D29" s="5" t="s">
        <v>151</v>
      </c>
      <c r="E29" s="5" t="str">
        <f>IFERROR(VLOOKUP(C29,[1]Hárok1!$B$2:$M$141,9,FALSE),"NA")</f>
        <v>49.152015507000002</v>
      </c>
      <c r="F29" s="5" t="str">
        <f>IFERROR(VLOOKUP(C29,[1]Hárok1!$B$2:$M$141,10,FALSE),"NA")</f>
        <v>19.139376301999999</v>
      </c>
      <c r="G29" s="16" t="str">
        <f t="shared" si="0"/>
        <v>Poloha pre M1444</v>
      </c>
      <c r="H29" s="6" t="s">
        <v>293</v>
      </c>
      <c r="I29" s="7">
        <v>16933</v>
      </c>
      <c r="J29" s="8">
        <v>4322</v>
      </c>
      <c r="K29" s="8">
        <v>-5457.3436111111114</v>
      </c>
      <c r="L29" s="8">
        <f>+N29+O29</f>
        <v>63618.491186257655</v>
      </c>
      <c r="M29" s="19">
        <f>+L29*365</f>
        <v>23220749.282984044</v>
      </c>
      <c r="N29" s="9">
        <f>+((J29*$Q$3*$S$3*$R$3)+(J29*$Q$4*$R$4*$S$4))</f>
        <v>173.82650935600003</v>
      </c>
      <c r="O29" s="8">
        <f>+((K29*$W$3*$X$3)+(K29*$W$4*$X$4)+(K29*$W$5*$X$5))*-1*$W$7</f>
        <v>63444.664676901659</v>
      </c>
    </row>
    <row r="30" spans="1:15" x14ac:dyDescent="0.25">
      <c r="A30" s="3">
        <v>12</v>
      </c>
      <c r="B30" s="4">
        <v>25</v>
      </c>
      <c r="C30" s="5" t="s">
        <v>14</v>
      </c>
      <c r="D30" s="5" t="s">
        <v>154</v>
      </c>
      <c r="E30" s="5" t="str">
        <f>IFERROR(VLOOKUP(C30,[1]Hárok1!$B$2:$M$141,9,FALSE),"NA")</f>
        <v>49.130702214000003</v>
      </c>
      <c r="F30" s="5" t="str">
        <f>IFERROR(VLOOKUP(C30,[1]Hárok1!$B$2:$M$141,10,FALSE),"NA")</f>
        <v>19.170748500999998</v>
      </c>
      <c r="G30" s="16" t="str">
        <f t="shared" si="0"/>
        <v>Poloha pre M2964</v>
      </c>
      <c r="H30" s="6" t="s">
        <v>291</v>
      </c>
      <c r="I30" s="32">
        <v>15880</v>
      </c>
      <c r="J30" s="32">
        <v>4322</v>
      </c>
      <c r="K30" s="32">
        <v>-5457.3436111111114</v>
      </c>
      <c r="L30" s="32">
        <f>+N30+O30</f>
        <v>63618.491186257655</v>
      </c>
      <c r="M30" s="45">
        <f>+L30*365</f>
        <v>23220749.282984044</v>
      </c>
      <c r="N30" s="40">
        <f>+((J30*$Q$3*$S$3*$R$3)+(J30*$Q$4*$R$4*$S$4))</f>
        <v>173.82650935600003</v>
      </c>
      <c r="O30" s="32">
        <f>+((K30*$W$3*$X$3)+(K30*$W$4*$X$4)+(K30*$W$5*$X$5))*-1*$W$7</f>
        <v>63444.664676901659</v>
      </c>
    </row>
    <row r="31" spans="1:15" x14ac:dyDescent="0.25">
      <c r="A31" s="3">
        <v>13</v>
      </c>
      <c r="B31" s="4">
        <v>25</v>
      </c>
      <c r="C31" s="5" t="s">
        <v>15</v>
      </c>
      <c r="D31" s="5" t="s">
        <v>155</v>
      </c>
      <c r="E31" s="5" t="str">
        <f>IFERROR(VLOOKUP(C31,[1]Hárok1!$B$2:$M$141,9,FALSE),"NA")</f>
        <v>49.123052737000002</v>
      </c>
      <c r="F31" s="5" t="str">
        <f>IFERROR(VLOOKUP(C31,[1]Hárok1!$B$2:$M$141,10,FALSE),"NA")</f>
        <v>19.169232366999999</v>
      </c>
      <c r="G31" s="16" t="str">
        <f t="shared" si="0"/>
        <v>Poloha pre M3980</v>
      </c>
      <c r="H31" s="6" t="s">
        <v>291</v>
      </c>
      <c r="I31" s="34"/>
      <c r="J31" s="34"/>
      <c r="K31" s="34"/>
      <c r="L31" s="34"/>
      <c r="M31" s="46"/>
      <c r="N31" s="41"/>
      <c r="O31" s="34"/>
    </row>
    <row r="32" spans="1:15" x14ac:dyDescent="0.25">
      <c r="A32" s="3">
        <v>16</v>
      </c>
      <c r="B32" s="4">
        <v>28</v>
      </c>
      <c r="C32" s="5" t="s">
        <v>18</v>
      </c>
      <c r="D32" s="5" t="s">
        <v>158</v>
      </c>
      <c r="E32" s="5" t="str">
        <f>IFERROR(VLOOKUP(C32,[1]Hárok1!$B$2:$M$141,9,FALSE),"NA")</f>
        <v>49.114131993999997</v>
      </c>
      <c r="F32" s="5" t="str">
        <f>IFERROR(VLOOKUP(C32,[1]Hárok1!$B$2:$M$141,10,FALSE),"NA")</f>
        <v>19.224368883000000</v>
      </c>
      <c r="G32" s="16" t="str">
        <f t="shared" si="0"/>
        <v>Poloha pre M4018</v>
      </c>
      <c r="H32" s="6" t="s">
        <v>291</v>
      </c>
      <c r="I32" s="32">
        <v>14916</v>
      </c>
      <c r="J32" s="32">
        <v>4322</v>
      </c>
      <c r="K32" s="32">
        <v>-5457.3436111111114</v>
      </c>
      <c r="L32" s="32">
        <f>+N32+O32</f>
        <v>63618.491186257655</v>
      </c>
      <c r="M32" s="45">
        <f>+L32*365</f>
        <v>23220749.282984044</v>
      </c>
      <c r="N32" s="40">
        <f>+((J32*$Q$3*$S$3*$R$3)+(J32*$Q$4*$R$4*$S$4))</f>
        <v>173.82650935600003</v>
      </c>
      <c r="O32" s="32">
        <f>+((K32*$W$3*$X$3)+(K32*$W$4*$X$4)+(K32*$W$5*$X$5))*-1*$W$7</f>
        <v>63444.664676901659</v>
      </c>
    </row>
    <row r="33" spans="1:15" x14ac:dyDescent="0.25">
      <c r="A33" s="3">
        <v>17</v>
      </c>
      <c r="B33" s="4">
        <v>28</v>
      </c>
      <c r="C33" s="5" t="s">
        <v>19</v>
      </c>
      <c r="D33" s="5" t="s">
        <v>159</v>
      </c>
      <c r="E33" s="5" t="str">
        <f>IFERROR(VLOOKUP(C33,[1]Hárok1!$B$2:$M$141,9,FALSE),"NA")</f>
        <v>49.117834534000004</v>
      </c>
      <c r="F33" s="5" t="str">
        <f>IFERROR(VLOOKUP(C33,[1]Hárok1!$B$2:$M$141,10,FALSE),"NA")</f>
        <v>19.179293961999999</v>
      </c>
      <c r="G33" s="16" t="str">
        <f t="shared" si="0"/>
        <v>Poloha pre M6086</v>
      </c>
      <c r="H33" s="6" t="s">
        <v>291</v>
      </c>
      <c r="I33" s="34"/>
      <c r="J33" s="34"/>
      <c r="K33" s="34"/>
      <c r="L33" s="34"/>
      <c r="M33" s="46"/>
      <c r="N33" s="41"/>
      <c r="O33" s="34"/>
    </row>
    <row r="34" spans="1:15" x14ac:dyDescent="0.25">
      <c r="A34" s="3">
        <v>1</v>
      </c>
      <c r="B34" s="4">
        <v>7</v>
      </c>
      <c r="C34" s="5" t="s">
        <v>4</v>
      </c>
      <c r="D34" s="5" t="s">
        <v>143</v>
      </c>
      <c r="E34" s="5" t="s">
        <v>335</v>
      </c>
      <c r="F34" s="5" t="s">
        <v>336</v>
      </c>
      <c r="G34" s="16" t="str">
        <f t="shared" si="0"/>
        <v>Poloha pre M4326</v>
      </c>
      <c r="H34" s="6" t="s">
        <v>288</v>
      </c>
      <c r="I34" s="7">
        <v>26798</v>
      </c>
      <c r="J34" s="8">
        <v>164465</v>
      </c>
      <c r="K34" s="8">
        <v>-4999.1605555555552</v>
      </c>
      <c r="L34" s="8">
        <f>+N34+O34</f>
        <v>64732.648495993315</v>
      </c>
      <c r="M34" s="19">
        <f>+L34*365</f>
        <v>23627416.70103756</v>
      </c>
      <c r="N34" s="9">
        <f>+((J34*$Q$3*$S$3*$R$3)+(J34*$Q$4*$R$4*$S$4))</f>
        <v>6614.6175060700007</v>
      </c>
      <c r="O34" s="8">
        <f>+((K34*$W$3*$X$3)+(K34*$W$4*$X$4)+(K34*$W$5*$X$5))*-1*$W$7</f>
        <v>58118.030989923318</v>
      </c>
    </row>
    <row r="35" spans="1:15" x14ac:dyDescent="0.25">
      <c r="A35" s="3">
        <v>107</v>
      </c>
      <c r="B35" s="4">
        <v>81</v>
      </c>
      <c r="C35" s="5" t="s">
        <v>107</v>
      </c>
      <c r="D35" s="5" t="s">
        <v>247</v>
      </c>
      <c r="E35" s="5" t="str">
        <f>IFERROR(VLOOKUP(C35,[1]Hárok1!$B$2:$M$141,9,FALSE),"NA")</f>
        <v>49.085504970999999</v>
      </c>
      <c r="F35" s="5" t="str">
        <f>IFERROR(VLOOKUP(C35,[1]Hárok1!$B$2:$M$141,10,FALSE),"NA")</f>
        <v>19.303192746000001</v>
      </c>
      <c r="G35" s="16" t="str">
        <f t="shared" ref="G35:G66" si="1">HYPERLINK("https://www.google.com/maps?q="&amp;E35&amp;" "&amp;F35,CONCATENATE("Poloha"," pre ",C35))</f>
        <v>Poloha pre M2489</v>
      </c>
      <c r="H35" s="6" t="s">
        <v>291</v>
      </c>
      <c r="I35" s="7">
        <v>11014</v>
      </c>
      <c r="J35" s="8">
        <v>161167</v>
      </c>
      <c r="K35" s="8">
        <v>-4608.304444444444</v>
      </c>
      <c r="L35" s="8">
        <f>+N35+O35</f>
        <v>60056.085851212651</v>
      </c>
      <c r="M35" s="19">
        <f>+L35*365</f>
        <v>21920471.335692618</v>
      </c>
      <c r="N35" s="9">
        <f>+((J35*$Q$3*$S$3*$R$3)+(J35*$Q$4*$R$4*$S$4))</f>
        <v>6481.9752506660006</v>
      </c>
      <c r="O35" s="8">
        <f>+((K35*$W$3*$X$3)+(K35*$W$4*$X$4)+(K35*$W$5*$X$5))*-1*$W$7</f>
        <v>53574.11060054665</v>
      </c>
    </row>
    <row r="36" spans="1:15" x14ac:dyDescent="0.25">
      <c r="A36" s="3">
        <v>104</v>
      </c>
      <c r="B36" s="4">
        <v>79</v>
      </c>
      <c r="C36" s="5" t="s">
        <v>104</v>
      </c>
      <c r="D36" s="5" t="s">
        <v>244</v>
      </c>
      <c r="E36" s="5" t="str">
        <f>IFERROR(VLOOKUP(C36,[1]Hárok1!$B$2:$M$141,9,FALSE),"NA")</f>
        <v>49.308896918999999</v>
      </c>
      <c r="F36" s="5" t="str">
        <f>IFERROR(VLOOKUP(C36,[1]Hárok1!$B$2:$M$141,10,FALSE),"NA")</f>
        <v>20.684806500000001</v>
      </c>
      <c r="G36" s="16" t="str">
        <f t="shared" si="1"/>
        <v>Poloha pre M2171</v>
      </c>
      <c r="H36" s="6" t="s">
        <v>311</v>
      </c>
      <c r="I36" s="32">
        <v>17342</v>
      </c>
      <c r="J36" s="32">
        <v>171817</v>
      </c>
      <c r="K36" s="32">
        <v>-3714.2552777777778</v>
      </c>
      <c r="L36" s="32">
        <f>+N36+O36</f>
        <v>50090.597737977667</v>
      </c>
      <c r="M36" s="38">
        <f>+L36*365</f>
        <v>18283068.174361847</v>
      </c>
      <c r="N36" s="40">
        <f>+((J36*$Q$3*$S$3*$R$3)+(J36*$Q$4*$R$4*$S$4))</f>
        <v>6910.307579366</v>
      </c>
      <c r="O36" s="32">
        <f>+((K36*$W$3*$X$3)+(K36*$W$4*$X$4)+(K36*$W$5*$X$5))*-1*$W$7</f>
        <v>43180.290158611664</v>
      </c>
    </row>
    <row r="37" spans="1:15" x14ac:dyDescent="0.25">
      <c r="A37" s="3">
        <v>105</v>
      </c>
      <c r="B37" s="4">
        <v>79</v>
      </c>
      <c r="C37" s="5" t="s">
        <v>105</v>
      </c>
      <c r="D37" s="5" t="s">
        <v>245</v>
      </c>
      <c r="E37" s="5" t="str">
        <f>IFERROR(VLOOKUP(C37,[1]Hárok1!$B$2:$M$141,9,FALSE),"NA")</f>
        <v>49.306690000000003</v>
      </c>
      <c r="F37" s="5" t="str">
        <f>IFERROR(VLOOKUP(C37,[1]Hárok1!$B$2:$M$141,10,FALSE),"NA")</f>
        <v>20.686370000000000</v>
      </c>
      <c r="G37" s="16" t="str">
        <f t="shared" si="1"/>
        <v>Poloha pre M6289</v>
      </c>
      <c r="H37" s="6" t="s">
        <v>311</v>
      </c>
      <c r="I37" s="34"/>
      <c r="J37" s="34"/>
      <c r="K37" s="34"/>
      <c r="L37" s="34"/>
      <c r="M37" s="39"/>
      <c r="N37" s="41"/>
      <c r="O37" s="34"/>
    </row>
    <row r="38" spans="1:15" x14ac:dyDescent="0.25">
      <c r="A38" s="3">
        <v>28</v>
      </c>
      <c r="B38" s="4">
        <v>34</v>
      </c>
      <c r="C38" s="5" t="s">
        <v>29</v>
      </c>
      <c r="D38" s="5" t="s">
        <v>169</v>
      </c>
      <c r="E38" s="5" t="str">
        <f>IFERROR(VLOOKUP(C38,[1]Hárok1!$B$2:$M$141,9,FALSE),"NA")</f>
        <v>48.210299937000002</v>
      </c>
      <c r="F38" s="5" t="str">
        <f>IFERROR(VLOOKUP(C38,[1]Hárok1!$B$2:$M$141,10,FALSE),"NA")</f>
        <v>17.390870482000000</v>
      </c>
      <c r="G38" s="16" t="str">
        <f t="shared" si="1"/>
        <v>Poloha pre M1556</v>
      </c>
      <c r="H38" s="6" t="s">
        <v>284</v>
      </c>
      <c r="I38" s="7">
        <v>15556</v>
      </c>
      <c r="J38" s="8">
        <v>374204</v>
      </c>
      <c r="K38" s="8">
        <v>-3261.3758333333335</v>
      </c>
      <c r="L38" s="8">
        <f>+N38+O38</f>
        <v>52965.423837807</v>
      </c>
      <c r="M38" s="20">
        <f>+L38*365</f>
        <v>19332379.700799555</v>
      </c>
      <c r="N38" s="9">
        <f>+((J38*$Q$3*$S$3*$R$3)+(J38*$Q$4*$R$4*$S$4))</f>
        <v>15050.109927592001</v>
      </c>
      <c r="O38" s="8">
        <f>+((K38*$W$3*$X$3)+(K38*$W$4*$X$4)+(K38*$W$5*$X$5))*-1*$W$7</f>
        <v>37915.313910215002</v>
      </c>
    </row>
    <row r="39" spans="1:15" x14ac:dyDescent="0.25">
      <c r="A39" s="3">
        <v>29</v>
      </c>
      <c r="B39" s="4">
        <v>35</v>
      </c>
      <c r="C39" s="5" t="s">
        <v>30</v>
      </c>
      <c r="D39" s="5" t="s">
        <v>170</v>
      </c>
      <c r="E39" s="5" t="str">
        <f>IFERROR(VLOOKUP(C39,[1]Hárok1!$B$2:$M$141,9,FALSE),"NA")</f>
        <v>48.212509363999999</v>
      </c>
      <c r="F39" s="5" t="str">
        <f>IFERROR(VLOOKUP(C39,[1]Hárok1!$B$2:$M$141,10,FALSE),"NA")</f>
        <v>17.386399183000002</v>
      </c>
      <c r="G39" s="16" t="str">
        <f t="shared" si="1"/>
        <v>Poloha pre M3136</v>
      </c>
      <c r="H39" s="6" t="s">
        <v>284</v>
      </c>
      <c r="I39" s="7">
        <v>15556</v>
      </c>
      <c r="J39" s="8">
        <v>321596</v>
      </c>
      <c r="K39" s="8">
        <v>-3293.2472222222223</v>
      </c>
      <c r="L39" s="8">
        <f>+N39+O39</f>
        <v>51220.10547109133</v>
      </c>
      <c r="M39" s="20">
        <f>+L39*365</f>
        <v>18695338.496948335</v>
      </c>
      <c r="N39" s="9">
        <f>+((J39*$Q$3*$S$3*$R$3)+(J39*$Q$4*$R$4*$S$4))</f>
        <v>12934.268880808</v>
      </c>
      <c r="O39" s="8">
        <f>+((K39*$W$3*$X$3)+(K39*$W$4*$X$4)+(K39*$W$5*$X$5))*-1*$W$7</f>
        <v>38285.836590283332</v>
      </c>
    </row>
    <row r="40" spans="1:15" x14ac:dyDescent="0.25">
      <c r="A40" s="3">
        <v>47</v>
      </c>
      <c r="B40" s="4">
        <v>42</v>
      </c>
      <c r="C40" s="5" t="s">
        <v>48</v>
      </c>
      <c r="D40" s="5" t="s">
        <v>188</v>
      </c>
      <c r="E40" s="5" t="str">
        <f>IFERROR(VLOOKUP(C40,[1]Hárok1!$B$2:$M$141,9,FALSE),"NA")</f>
        <v>48.764591672999998</v>
      </c>
      <c r="F40" s="5" t="str">
        <f>IFERROR(VLOOKUP(C40,[1]Hárok1!$B$2:$M$141,10,FALSE),"NA")</f>
        <v>17.840020858999999</v>
      </c>
      <c r="G40" s="16" t="str">
        <f t="shared" si="1"/>
        <v>Poloha pre M3365</v>
      </c>
      <c r="H40" s="6" t="s">
        <v>286</v>
      </c>
      <c r="I40" s="7">
        <v>18405</v>
      </c>
      <c r="J40" s="8">
        <v>175629</v>
      </c>
      <c r="K40" s="8">
        <v>-3536.6866666666665</v>
      </c>
      <c r="L40" s="8">
        <f>+N40+O40</f>
        <v>48179.578370901996</v>
      </c>
      <c r="M40" s="20">
        <f>+L40*365</f>
        <v>17585546.105379228</v>
      </c>
      <c r="N40" s="9">
        <f>+((J40*$Q$3*$S$3*$R$3)+(J40*$Q$4*$R$4*$S$4))</f>
        <v>7063.6223997420002</v>
      </c>
      <c r="O40" s="8">
        <f>+((K40*$W$3*$X$3)+(K40*$W$4*$X$4)+(K40*$W$5*$X$5))*-1*$W$7</f>
        <v>41115.955971159994</v>
      </c>
    </row>
    <row r="41" spans="1:15" x14ac:dyDescent="0.25">
      <c r="A41" s="3">
        <v>140</v>
      </c>
      <c r="B41" s="4">
        <v>99</v>
      </c>
      <c r="C41" s="5" t="s">
        <v>140</v>
      </c>
      <c r="D41" s="5" t="s">
        <v>280</v>
      </c>
      <c r="E41" s="5" t="str">
        <f>IFERROR(VLOOKUP(C41,[1]Hárok1!$B$2:$M$141,9,FALSE),"NA")</f>
        <v>48.724238292000003</v>
      </c>
      <c r="F41" s="5" t="str">
        <f>IFERROR(VLOOKUP(C41,[1]Hárok1!$B$2:$M$141,10,FALSE),"NA")</f>
        <v>18.250250856000001</v>
      </c>
      <c r="G41" s="16" t="str">
        <f t="shared" si="1"/>
        <v>Poloha pre M1481</v>
      </c>
      <c r="H41" s="6" t="s">
        <v>315</v>
      </c>
      <c r="I41" s="7">
        <v>11923</v>
      </c>
      <c r="J41" s="32">
        <v>182363</v>
      </c>
      <c r="K41" s="32">
        <v>-3353.8891666666668</v>
      </c>
      <c r="L41" s="32">
        <f>+N41+O41</f>
        <v>46325.290164928992</v>
      </c>
      <c r="M41" s="35">
        <f>+L41*365</f>
        <v>16908730.910199083</v>
      </c>
      <c r="N41" s="32">
        <f>+((J41*$Q$3*$S$3*$R$3)+(J41*$Q$4*$R$4*$S$4))</f>
        <v>7334.4571322740003</v>
      </c>
      <c r="O41" s="32">
        <f>+((K41*$W$3*$X$3)+(K41*$W$4*$X$4)+(K41*$W$5*$X$5))*-1*$W$7</f>
        <v>38990.833032654991</v>
      </c>
    </row>
    <row r="42" spans="1:15" x14ac:dyDescent="0.25">
      <c r="A42" s="3">
        <v>141</v>
      </c>
      <c r="B42" s="4">
        <v>99</v>
      </c>
      <c r="C42" s="5" t="s">
        <v>141</v>
      </c>
      <c r="D42" s="5" t="s">
        <v>281</v>
      </c>
      <c r="E42" s="5" t="str">
        <f>IFERROR(VLOOKUP(C42,[1]Hárok1!$B$2:$M$141,9,FALSE),"NA")</f>
        <v>NA</v>
      </c>
      <c r="F42" s="5" t="str">
        <f>IFERROR(VLOOKUP(C42,[1]Hárok1!$B$2:$M$141,10,FALSE),"NA")</f>
        <v>NA</v>
      </c>
      <c r="G42" s="16" t="str">
        <f t="shared" si="1"/>
        <v>Poloha pre M488</v>
      </c>
      <c r="H42" s="6" t="s">
        <v>315</v>
      </c>
      <c r="I42" s="7">
        <v>11923</v>
      </c>
      <c r="J42" s="33"/>
      <c r="K42" s="33"/>
      <c r="L42" s="33"/>
      <c r="M42" s="36"/>
      <c r="N42" s="33"/>
      <c r="O42" s="33"/>
    </row>
    <row r="43" spans="1:15" x14ac:dyDescent="0.25">
      <c r="A43" s="3">
        <v>142</v>
      </c>
      <c r="B43" s="4">
        <v>99</v>
      </c>
      <c r="C43" s="5" t="s">
        <v>142</v>
      </c>
      <c r="D43" s="5" t="s">
        <v>282</v>
      </c>
      <c r="E43" s="5" t="str">
        <f>IFERROR(VLOOKUP(C43,[1]Hárok1!$B$2:$M$141,9,FALSE),"NA")</f>
        <v>NA</v>
      </c>
      <c r="F43" s="5" t="str">
        <f>IFERROR(VLOOKUP(C43,[1]Hárok1!$B$2:$M$141,10,FALSE),"NA")</f>
        <v>NA</v>
      </c>
      <c r="G43" s="16" t="str">
        <f t="shared" si="1"/>
        <v>Poloha pre M505</v>
      </c>
      <c r="H43" s="6" t="s">
        <v>315</v>
      </c>
      <c r="I43" s="7">
        <v>4043</v>
      </c>
      <c r="J43" s="34"/>
      <c r="K43" s="34"/>
      <c r="L43" s="34"/>
      <c r="M43" s="37"/>
      <c r="N43" s="34"/>
      <c r="O43" s="34"/>
    </row>
    <row r="44" spans="1:15" x14ac:dyDescent="0.25">
      <c r="A44" s="3">
        <v>60</v>
      </c>
      <c r="B44" s="4">
        <v>50</v>
      </c>
      <c r="C44" s="5" t="s">
        <v>61</v>
      </c>
      <c r="D44" s="5" t="s">
        <v>201</v>
      </c>
      <c r="E44" s="5" t="str">
        <f>IFERROR(VLOOKUP(C44,[1]Hárok1!$B$2:$M$141,9,FALSE),"NA")</f>
        <v>48.196683901999997</v>
      </c>
      <c r="F44" s="5" t="str">
        <f>IFERROR(VLOOKUP(C44,[1]Hárok1!$B$2:$M$141,10,FALSE),"NA")</f>
        <v>17.250341941999999</v>
      </c>
      <c r="G44" s="16" t="str">
        <f t="shared" si="1"/>
        <v>Poloha pre M1007</v>
      </c>
      <c r="H44" s="6" t="s">
        <v>284</v>
      </c>
      <c r="I44" s="7">
        <v>16426</v>
      </c>
      <c r="J44" s="8">
        <v>395445</v>
      </c>
      <c r="K44" s="8">
        <v>-2926.3752777777777</v>
      </c>
      <c r="L44" s="8">
        <f>+N44+O44</f>
        <v>49925.147185681664</v>
      </c>
      <c r="M44" s="20">
        <f>+L44*365</f>
        <v>18222678.722773809</v>
      </c>
      <c r="N44" s="9">
        <f>+((J44*$Q$3*$S$3*$R$3)+(J44*$Q$4*$R$4*$S$4))</f>
        <v>15904.401664110002</v>
      </c>
      <c r="O44" s="8">
        <f>+((K44*$W$3*$X$3)+(K44*$W$4*$X$4)+(K44*$W$5*$X$5))*-1*$W$7</f>
        <v>34020.745521571662</v>
      </c>
    </row>
    <row r="45" spans="1:15" x14ac:dyDescent="0.25">
      <c r="A45" s="3">
        <v>116</v>
      </c>
      <c r="B45" s="4">
        <v>88</v>
      </c>
      <c r="C45" s="5" t="s">
        <v>116</v>
      </c>
      <c r="D45" s="5" t="s">
        <v>256</v>
      </c>
      <c r="E45" s="5" t="str">
        <f>IFERROR(VLOOKUP(C45,[1]Hárok1!$B$2:$M$141,9,FALSE),"NA")</f>
        <v>48.701956645999999</v>
      </c>
      <c r="F45" s="5" t="str">
        <f>IFERROR(VLOOKUP(C45,[1]Hárok1!$B$2:$M$141,10,FALSE),"NA")</f>
        <v>21.776704321000000</v>
      </c>
      <c r="G45" s="16" t="str">
        <f t="shared" si="1"/>
        <v>Poloha pre M6348</v>
      </c>
      <c r="H45" s="6" t="s">
        <v>312</v>
      </c>
      <c r="I45" s="7">
        <v>12206</v>
      </c>
      <c r="J45" s="8">
        <v>43846</v>
      </c>
      <c r="K45" s="8">
        <v>-3455.9419444444443</v>
      </c>
      <c r="L45" s="8">
        <f>+N45+O45</f>
        <v>41940.695706079663</v>
      </c>
      <c r="M45" s="20">
        <f>+L45*365</f>
        <v>15308353.932719078</v>
      </c>
      <c r="N45" s="9">
        <f>+((J45*$Q$3*$S$3*$R$3)+(J45*$Q$4*$R$4*$S$4))</f>
        <v>1763.4421863080001</v>
      </c>
      <c r="O45" s="8">
        <f>+((K45*$W$3*$X$3)+(K45*$W$4*$X$4)+(K45*$W$5*$X$5))*-1*$W$7</f>
        <v>40177.253519771664</v>
      </c>
    </row>
    <row r="46" spans="1:15" x14ac:dyDescent="0.25">
      <c r="A46" s="3">
        <v>32</v>
      </c>
      <c r="B46" s="4">
        <v>37</v>
      </c>
      <c r="C46" s="5" t="s">
        <v>33</v>
      </c>
      <c r="D46" s="5" t="s">
        <v>173</v>
      </c>
      <c r="E46" s="5" t="str">
        <f>IFERROR(VLOOKUP(C46,[1]Hárok1!$B$2:$M$141,9,FALSE),"NA")</f>
        <v>48.375213150999997</v>
      </c>
      <c r="F46" s="5" t="str">
        <f>IFERROR(VLOOKUP(C46,[1]Hárok1!$B$2:$M$141,10,FALSE),"NA")</f>
        <v>19.642474101000001</v>
      </c>
      <c r="G46" s="16" t="str">
        <f t="shared" si="1"/>
        <v>Poloha pre M801</v>
      </c>
      <c r="H46" s="6" t="s">
        <v>298</v>
      </c>
      <c r="I46" s="7">
        <v>12826</v>
      </c>
      <c r="J46" s="8">
        <v>192979</v>
      </c>
      <c r="K46" s="8">
        <v>-3134.3825000000002</v>
      </c>
      <c r="L46" s="8">
        <f>+N46+O46</f>
        <v>44200.367562977</v>
      </c>
      <c r="M46" s="20">
        <f>+L46*365</f>
        <v>16133134.160486605</v>
      </c>
      <c r="N46" s="9">
        <f>+((J46*$Q$3*$S$3*$R$3)+(J46*$Q$4*$R$4*$S$4))</f>
        <v>7761.4220150419997</v>
      </c>
      <c r="O46" s="8">
        <f>+((K46*$W$3*$X$3)+(K46*$W$4*$X$4)+(K46*$W$5*$X$5))*-1*$W$7</f>
        <v>36438.945547935</v>
      </c>
    </row>
    <row r="47" spans="1:15" x14ac:dyDescent="0.25">
      <c r="A47" s="3">
        <v>63</v>
      </c>
      <c r="B47" s="4">
        <v>54</v>
      </c>
      <c r="C47" s="5" t="s">
        <v>64</v>
      </c>
      <c r="D47" s="5" t="s">
        <v>204</v>
      </c>
      <c r="E47" s="5" t="str">
        <f>IFERROR(VLOOKUP(C47,[1]Hárok1!$B$2:$M$141,9,FALSE),"NA")</f>
        <v>49.178379886000002</v>
      </c>
      <c r="F47" s="5" t="str">
        <f>IFERROR(VLOOKUP(C47,[1]Hárok1!$B$2:$M$141,10,FALSE),"NA")</f>
        <v>18.727188541000000</v>
      </c>
      <c r="G47" s="16" t="str">
        <f t="shared" si="1"/>
        <v>Poloha pre M121</v>
      </c>
      <c r="H47" s="6" t="s">
        <v>288</v>
      </c>
      <c r="I47" s="32">
        <v>15772</v>
      </c>
      <c r="J47" s="32">
        <v>308205</v>
      </c>
      <c r="K47" s="32">
        <v>-2838.3436111111109</v>
      </c>
      <c r="L47" s="32">
        <f>+N47+O47</f>
        <v>45393.024553491661</v>
      </c>
      <c r="M47" s="38">
        <f>+L47*365</f>
        <v>16568453.962024456</v>
      </c>
      <c r="N47" s="40">
        <f>+((J47*$Q$3*$S$3*$R$3)+(J47*$Q$4*$R$4*$S$4))</f>
        <v>12395.69627859</v>
      </c>
      <c r="O47" s="32">
        <f>+((K47*$W$3*$X$3)+(K47*$W$4*$X$4)+(K47*$W$5*$X$5))*-1*$W$7</f>
        <v>32997.328274901665</v>
      </c>
    </row>
    <row r="48" spans="1:15" x14ac:dyDescent="0.25">
      <c r="A48" s="3">
        <v>64</v>
      </c>
      <c r="B48" s="4">
        <v>54</v>
      </c>
      <c r="C48" s="5" t="s">
        <v>65</v>
      </c>
      <c r="D48" s="5" t="s">
        <v>205</v>
      </c>
      <c r="E48" s="5" t="str">
        <f>IFERROR(VLOOKUP(C48,[1]Hárok1!$B$2:$M$141,9,FALSE),"NA")</f>
        <v>49.185730227999997</v>
      </c>
      <c r="F48" s="5" t="str">
        <f>IFERROR(VLOOKUP(C48,[1]Hárok1!$B$2:$M$141,10,FALSE),"NA")</f>
        <v>18.733795399000002</v>
      </c>
      <c r="G48" s="16" t="str">
        <f t="shared" si="1"/>
        <v>Poloha pre M3822</v>
      </c>
      <c r="H48" s="6" t="s">
        <v>288</v>
      </c>
      <c r="I48" s="34"/>
      <c r="J48" s="34"/>
      <c r="K48" s="34"/>
      <c r="L48" s="34"/>
      <c r="M48" s="39"/>
      <c r="N48" s="41"/>
      <c r="O48" s="34"/>
    </row>
    <row r="49" spans="1:15" x14ac:dyDescent="0.25">
      <c r="A49" s="3">
        <v>14</v>
      </c>
      <c r="B49" s="4">
        <v>26</v>
      </c>
      <c r="C49" s="5" t="s">
        <v>16</v>
      </c>
      <c r="D49" s="5" t="s">
        <v>156</v>
      </c>
      <c r="E49" s="5" t="str">
        <f>IFERROR(VLOOKUP(C49,[1]Hárok1!$B$2:$M$141,9,FALSE),"NA")</f>
        <v>48.810944962000001</v>
      </c>
      <c r="F49" s="5" t="str">
        <f>IFERROR(VLOOKUP(C49,[1]Hárok1!$B$2:$M$141,10,FALSE),"NA")</f>
        <v>18.089226022999998</v>
      </c>
      <c r="G49" s="16" t="str">
        <f t="shared" si="1"/>
        <v>Poloha pre M6476</v>
      </c>
      <c r="H49" s="6" t="s">
        <v>294</v>
      </c>
      <c r="I49" s="7">
        <v>15360</v>
      </c>
      <c r="J49" s="8">
        <v>91723</v>
      </c>
      <c r="K49" s="8">
        <v>-3202.6244444444446</v>
      </c>
      <c r="L49" s="8">
        <f>+N49+O49</f>
        <v>40921.303384660663</v>
      </c>
      <c r="M49" s="20">
        <f>+L49*365</f>
        <v>14936275.735401142</v>
      </c>
      <c r="N49" s="9">
        <f>+((J49*$Q$3*$S$3*$R$3)+(J49*$Q$4*$R$4*$S$4))</f>
        <v>3689.0071535540001</v>
      </c>
      <c r="O49" s="8">
        <f>+((K49*$W$3*$X$3)+(K49*$W$4*$X$4)+(K49*$W$5*$X$5))*-1*$W$7</f>
        <v>37232.296231106666</v>
      </c>
    </row>
    <row r="50" spans="1:15" x14ac:dyDescent="0.25">
      <c r="A50" s="3">
        <v>40</v>
      </c>
      <c r="B50" s="4">
        <v>40</v>
      </c>
      <c r="C50" s="5" t="s">
        <v>41</v>
      </c>
      <c r="D50" s="5" t="s">
        <v>181</v>
      </c>
      <c r="E50" s="5" t="str">
        <f>IFERROR(VLOOKUP(C50,[1]Hárok1!$B$2:$M$141,9,FALSE),"NA")</f>
        <v>48.844136247000002</v>
      </c>
      <c r="F50" s="5" t="str">
        <f>IFERROR(VLOOKUP(C50,[1]Hárok1!$B$2:$M$141,10,FALSE),"NA")</f>
        <v>18.048831938999999</v>
      </c>
      <c r="G50" s="16" t="str">
        <f t="shared" si="1"/>
        <v>Poloha pre M1223</v>
      </c>
      <c r="H50" s="6" t="s">
        <v>294</v>
      </c>
      <c r="I50" s="32">
        <v>11159</v>
      </c>
      <c r="J50" s="32">
        <v>91723</v>
      </c>
      <c r="K50" s="32">
        <v>-3202.6244444444446</v>
      </c>
      <c r="L50" s="32">
        <f>+N50+O50</f>
        <v>40921.303384660663</v>
      </c>
      <c r="M50" s="35">
        <f>+L50*365</f>
        <v>14936275.735401142</v>
      </c>
      <c r="N50" s="32">
        <f>+((J50*$Q$3*$S$3*$R$3)+(J50*$Q$4*$R$4*$S$4))</f>
        <v>3689.0071535540001</v>
      </c>
      <c r="O50" s="32">
        <f>+((K50*$W$3*$X$3)+(K50*$W$4*$X$4)+(K50*$W$5*$X$5))*-1*$W$7</f>
        <v>37232.296231106666</v>
      </c>
    </row>
    <row r="51" spans="1:15" x14ac:dyDescent="0.25">
      <c r="A51" s="3">
        <v>41</v>
      </c>
      <c r="B51" s="4">
        <v>40</v>
      </c>
      <c r="C51" s="5" t="s">
        <v>42</v>
      </c>
      <c r="D51" s="5" t="s">
        <v>182</v>
      </c>
      <c r="E51" s="5" t="str">
        <f>IFERROR(VLOOKUP(C51,[1]Hárok1!$B$2:$M$141,9,FALSE),"NA")</f>
        <v>48.826046411999997</v>
      </c>
      <c r="F51" s="5" t="str">
        <f>IFERROR(VLOOKUP(C51,[1]Hárok1!$B$2:$M$141,10,FALSE),"NA")</f>
        <v>18.066322880000001</v>
      </c>
      <c r="G51" s="16" t="str">
        <f t="shared" si="1"/>
        <v>Poloha pre M3198</v>
      </c>
      <c r="H51" s="6" t="s">
        <v>294</v>
      </c>
      <c r="I51" s="33"/>
      <c r="J51" s="33"/>
      <c r="K51" s="33"/>
      <c r="L51" s="33"/>
      <c r="M51" s="36"/>
      <c r="N51" s="33"/>
      <c r="O51" s="33"/>
    </row>
    <row r="52" spans="1:15" x14ac:dyDescent="0.25">
      <c r="A52" s="3">
        <v>42</v>
      </c>
      <c r="B52" s="4">
        <v>40</v>
      </c>
      <c r="C52" s="5" t="s">
        <v>43</v>
      </c>
      <c r="D52" s="5" t="s">
        <v>183</v>
      </c>
      <c r="E52" s="5" t="str">
        <f>IFERROR(VLOOKUP(C52,[1]Hárok1!$B$2:$M$141,9,FALSE),"NA")</f>
        <v>48.838765895999998</v>
      </c>
      <c r="F52" s="5" t="str">
        <f>IFERROR(VLOOKUP(C52,[1]Hárok1!$B$2:$M$141,10,FALSE),"NA")</f>
        <v>18.056759743000001</v>
      </c>
      <c r="G52" s="16" t="str">
        <f t="shared" si="1"/>
        <v>Poloha pre M3915</v>
      </c>
      <c r="H52" s="6" t="s">
        <v>294</v>
      </c>
      <c r="I52" s="33"/>
      <c r="J52" s="33"/>
      <c r="K52" s="33"/>
      <c r="L52" s="33"/>
      <c r="M52" s="36"/>
      <c r="N52" s="33"/>
      <c r="O52" s="33"/>
    </row>
    <row r="53" spans="1:15" x14ac:dyDescent="0.25">
      <c r="A53" s="3">
        <v>43</v>
      </c>
      <c r="B53" s="4">
        <v>40</v>
      </c>
      <c r="C53" s="5" t="s">
        <v>44</v>
      </c>
      <c r="D53" s="5" t="s">
        <v>184</v>
      </c>
      <c r="E53" s="5" t="str">
        <f>IFERROR(VLOOKUP(C53,[1]Hárok1!$B$2:$M$141,9,FALSE),"NA")</f>
        <v>48.845137905999998</v>
      </c>
      <c r="F53" s="5" t="str">
        <f>IFERROR(VLOOKUP(C53,[1]Hárok1!$B$2:$M$141,10,FALSE),"NA")</f>
        <v>18.030928656000000</v>
      </c>
      <c r="G53" s="16" t="str">
        <f t="shared" si="1"/>
        <v>Poloha pre M4236</v>
      </c>
      <c r="H53" s="6" t="s">
        <v>294</v>
      </c>
      <c r="I53" s="34"/>
      <c r="J53" s="34"/>
      <c r="K53" s="34"/>
      <c r="L53" s="34"/>
      <c r="M53" s="37"/>
      <c r="N53" s="34"/>
      <c r="O53" s="34"/>
    </row>
    <row r="54" spans="1:15" x14ac:dyDescent="0.25">
      <c r="A54" s="3">
        <v>117</v>
      </c>
      <c r="B54" s="4">
        <v>89</v>
      </c>
      <c r="C54" s="5" t="s">
        <v>117</v>
      </c>
      <c r="D54" s="5" t="s">
        <v>257</v>
      </c>
      <c r="E54" s="5" t="str">
        <f>IFERROR(VLOOKUP(C54,[1]Hárok1!$B$2:$M$141,9,FALSE),"NA")</f>
        <v>49.202099545000003</v>
      </c>
      <c r="F54" s="5" t="str">
        <f>IFERROR(VLOOKUP(C54,[1]Hárok1!$B$2:$M$141,10,FALSE),"NA")</f>
        <v>19.227349748000002</v>
      </c>
      <c r="G54" s="16" t="str">
        <f t="shared" si="1"/>
        <v>Poloha pre M1211</v>
      </c>
      <c r="H54" s="6" t="s">
        <v>293</v>
      </c>
      <c r="I54" s="32">
        <v>9197</v>
      </c>
      <c r="J54" s="32">
        <v>39296</v>
      </c>
      <c r="K54" s="32">
        <v>-3161.4508333333333</v>
      </c>
      <c r="L54" s="32">
        <f>+N54+O54</f>
        <v>38334.075772472992</v>
      </c>
      <c r="M54" s="38">
        <f>+L54*365</f>
        <v>13991937.656952642</v>
      </c>
      <c r="N54" s="40">
        <f>+((J54*$Q$3*$S$3*$R$3)+(J54*$Q$4*$R$4*$S$4))</f>
        <v>1580.4457454080002</v>
      </c>
      <c r="O54" s="32">
        <f>+((K54*$W$3*$X$3)+(K54*$W$4*$X$4)+(K54*$W$5*$X$5))*-1*$W$7</f>
        <v>36753.630027064995</v>
      </c>
    </row>
    <row r="55" spans="1:15" x14ac:dyDescent="0.25">
      <c r="A55" s="3">
        <v>118</v>
      </c>
      <c r="B55" s="4">
        <v>89</v>
      </c>
      <c r="C55" s="5" t="s">
        <v>118</v>
      </c>
      <c r="D55" s="5" t="s">
        <v>258</v>
      </c>
      <c r="E55" s="5" t="str">
        <f>IFERROR(VLOOKUP(C55,[1]Hárok1!$B$2:$M$141,9,FALSE),"NA")</f>
        <v>49.206780000000002</v>
      </c>
      <c r="F55" s="5" t="str">
        <f>IFERROR(VLOOKUP(C55,[1]Hárok1!$B$2:$M$141,10,FALSE),"NA")</f>
        <v>19.243310000000001</v>
      </c>
      <c r="G55" s="16" t="str">
        <f t="shared" si="1"/>
        <v>Poloha pre M730</v>
      </c>
      <c r="H55" s="6" t="s">
        <v>293</v>
      </c>
      <c r="I55" s="34"/>
      <c r="J55" s="34"/>
      <c r="K55" s="34"/>
      <c r="L55" s="34"/>
      <c r="M55" s="39"/>
      <c r="N55" s="41"/>
      <c r="O55" s="34"/>
    </row>
    <row r="56" spans="1:15" x14ac:dyDescent="0.25">
      <c r="A56" s="3">
        <v>59</v>
      </c>
      <c r="B56" s="4">
        <v>49</v>
      </c>
      <c r="C56" s="5" t="s">
        <v>60</v>
      </c>
      <c r="D56" s="5" t="s">
        <v>200</v>
      </c>
      <c r="E56" s="5" t="str">
        <f>IFERROR(VLOOKUP(C56,[1]Hárok1!$B$2:$M$141,9,FALSE),"NA")</f>
        <v>48.683676988999999</v>
      </c>
      <c r="F56" s="5" t="str">
        <f>IFERROR(VLOOKUP(C56,[1]Hárok1!$B$2:$M$141,10,FALSE),"NA")</f>
        <v>17.366635793000000</v>
      </c>
      <c r="G56" s="16" t="str">
        <f t="shared" si="1"/>
        <v>Poloha pre M7359</v>
      </c>
      <c r="H56" s="6" t="s">
        <v>283</v>
      </c>
      <c r="I56" s="7">
        <v>16868</v>
      </c>
      <c r="J56" s="8">
        <v>160513</v>
      </c>
      <c r="K56" s="8">
        <v>-2869.8655555555556</v>
      </c>
      <c r="L56" s="8">
        <f>+N56+O56</f>
        <v>39819.460494287334</v>
      </c>
      <c r="M56" s="20">
        <f>+L56*365</f>
        <v>14534103.080414876</v>
      </c>
      <c r="N56" s="9">
        <f>+((J56*$Q$3*$S$3*$R$3)+(J56*$Q$4*$R$4*$S$4))</f>
        <v>6455.6720259740005</v>
      </c>
      <c r="O56" s="8">
        <f>+((K56*$W$3*$X$3)+(K56*$W$4*$X$4)+(K56*$W$5*$X$5))*-1*$W$7</f>
        <v>33363.788468313331</v>
      </c>
    </row>
    <row r="57" spans="1:15" x14ac:dyDescent="0.25">
      <c r="A57" s="3">
        <v>123</v>
      </c>
      <c r="B57" s="4">
        <v>92</v>
      </c>
      <c r="C57" s="5" t="s">
        <v>123</v>
      </c>
      <c r="D57" s="5" t="s">
        <v>263</v>
      </c>
      <c r="E57" s="5" t="str">
        <f>IFERROR(VLOOKUP(C57,[1]Hárok1!$B$2:$M$141,9,FALSE),"NA")</f>
        <v>48.083454824999997</v>
      </c>
      <c r="F57" s="5" t="str">
        <f>IFERROR(VLOOKUP(C57,[1]Hárok1!$B$2:$M$141,10,FALSE),"NA")</f>
        <v>18.937106490000001</v>
      </c>
      <c r="G57" s="16" t="str">
        <f t="shared" si="1"/>
        <v>Poloha pre M3019</v>
      </c>
      <c r="H57" s="6" t="s">
        <v>314</v>
      </c>
      <c r="I57" s="32">
        <v>5312</v>
      </c>
      <c r="J57" s="32">
        <v>184780</v>
      </c>
      <c r="K57" s="32">
        <v>-2808.6705555555554</v>
      </c>
      <c r="L57" s="32">
        <f>+N57+O57</f>
        <v>40084.028896943331</v>
      </c>
      <c r="M57" s="35">
        <f>+L57*365</f>
        <v>14630670.547384316</v>
      </c>
      <c r="N57" s="32">
        <f>+((J57*$Q$3*$S$3*$R$3)+(J57*$Q$4*$R$4*$S$4))</f>
        <v>7431.6664504399996</v>
      </c>
      <c r="O57" s="32">
        <f>+((K57*$W$3*$X$3)+(K57*$W$4*$X$4)+(K57*$W$5*$X$5))*-1*$W$7</f>
        <v>32652.362446503328</v>
      </c>
    </row>
    <row r="58" spans="1:15" x14ac:dyDescent="0.25">
      <c r="A58" s="3">
        <v>124</v>
      </c>
      <c r="B58" s="4">
        <v>92</v>
      </c>
      <c r="C58" s="5" t="s">
        <v>124</v>
      </c>
      <c r="D58" s="5" t="s">
        <v>264</v>
      </c>
      <c r="E58" s="5" t="str">
        <f>IFERROR(VLOOKUP(C58,[1]Hárok1!$B$2:$M$141,9,FALSE),"NA")</f>
        <v>48.084188396999998</v>
      </c>
      <c r="F58" s="5" t="str">
        <f>IFERROR(VLOOKUP(C58,[1]Hárok1!$B$2:$M$141,10,FALSE),"NA")</f>
        <v>18.926672717999999</v>
      </c>
      <c r="G58" s="16" t="str">
        <f t="shared" si="1"/>
        <v>Poloha pre M5000</v>
      </c>
      <c r="H58" s="6" t="s">
        <v>314</v>
      </c>
      <c r="I58" s="33"/>
      <c r="J58" s="33"/>
      <c r="K58" s="33"/>
      <c r="L58" s="33"/>
      <c r="M58" s="36"/>
      <c r="N58" s="33"/>
      <c r="O58" s="33"/>
    </row>
    <row r="59" spans="1:15" x14ac:dyDescent="0.25">
      <c r="A59" s="3">
        <v>125</v>
      </c>
      <c r="B59" s="4">
        <v>92</v>
      </c>
      <c r="C59" s="5" t="s">
        <v>125</v>
      </c>
      <c r="D59" s="5" t="s">
        <v>265</v>
      </c>
      <c r="E59" s="5" t="str">
        <f>IFERROR(VLOOKUP(C59,[1]Hárok1!$B$2:$M$141,9,FALSE),"NA")</f>
        <v>48.083827294999999</v>
      </c>
      <c r="F59" s="5" t="str">
        <f>IFERROR(VLOOKUP(C59,[1]Hárok1!$B$2:$M$141,10,FALSE),"NA")</f>
        <v>18.930950595999999</v>
      </c>
      <c r="G59" s="16" t="str">
        <f t="shared" si="1"/>
        <v>Poloha pre M5839</v>
      </c>
      <c r="H59" s="6" t="s">
        <v>314</v>
      </c>
      <c r="I59" s="34"/>
      <c r="J59" s="34"/>
      <c r="K59" s="34"/>
      <c r="L59" s="34"/>
      <c r="M59" s="37"/>
      <c r="N59" s="34"/>
      <c r="O59" s="34"/>
    </row>
    <row r="60" spans="1:15" x14ac:dyDescent="0.25">
      <c r="A60" s="3">
        <v>126</v>
      </c>
      <c r="B60" s="4">
        <v>93</v>
      </c>
      <c r="C60" s="5" t="s">
        <v>126</v>
      </c>
      <c r="D60" s="5" t="s">
        <v>266</v>
      </c>
      <c r="E60" s="5" t="str">
        <f>IFERROR(VLOOKUP(C60,[1]Hárok1!$B$2:$M$141,9,FALSE),"NA")</f>
        <v>48.110796915000002</v>
      </c>
      <c r="F60" s="5" t="str">
        <f>IFERROR(VLOOKUP(C60,[1]Hárok1!$B$2:$M$141,10,FALSE),"NA")</f>
        <v>18.882261681999999</v>
      </c>
      <c r="G60" s="16" t="str">
        <f t="shared" si="1"/>
        <v>Poloha pre M2066</v>
      </c>
      <c r="H60" s="6" t="s">
        <v>314</v>
      </c>
      <c r="I60" s="32">
        <v>5312</v>
      </c>
      <c r="J60" s="32">
        <v>181932</v>
      </c>
      <c r="K60" s="32">
        <v>-2580.125</v>
      </c>
      <c r="L60" s="32">
        <f>+N60+O60</f>
        <v>37312.515578885999</v>
      </c>
      <c r="M60" s="35">
        <f>+L60*365</f>
        <v>13619068.18629339</v>
      </c>
      <c r="N60" s="32">
        <f>+((J60*$Q$3*$S$3*$R$3)+(J60*$Q$4*$R$4*$S$4))</f>
        <v>7317.1227441360006</v>
      </c>
      <c r="O60" s="32">
        <f>+((K60*$W$3*$X$3)+(K60*$W$4*$X$4)+(K60*$W$5*$X$5))*-1*$W$7</f>
        <v>29995.392834749997</v>
      </c>
    </row>
    <row r="61" spans="1:15" x14ac:dyDescent="0.25">
      <c r="A61" s="3">
        <v>127</v>
      </c>
      <c r="B61" s="4">
        <v>93</v>
      </c>
      <c r="C61" s="5" t="s">
        <v>127</v>
      </c>
      <c r="D61" s="5" t="s">
        <v>267</v>
      </c>
      <c r="E61" s="5" t="str">
        <f>IFERROR(VLOOKUP(C61,[1]Hárok1!$B$2:$M$141,9,FALSE),"NA")</f>
        <v>48.111839267000001</v>
      </c>
      <c r="F61" s="5" t="str">
        <f>IFERROR(VLOOKUP(C61,[1]Hárok1!$B$2:$M$141,10,FALSE),"NA")</f>
        <v>18.880188837999999</v>
      </c>
      <c r="G61" s="16" t="str">
        <f t="shared" si="1"/>
        <v>Poloha pre M211</v>
      </c>
      <c r="H61" s="6" t="s">
        <v>314</v>
      </c>
      <c r="I61" s="33"/>
      <c r="J61" s="33"/>
      <c r="K61" s="33"/>
      <c r="L61" s="33"/>
      <c r="M61" s="36"/>
      <c r="N61" s="33"/>
      <c r="O61" s="33"/>
    </row>
    <row r="62" spans="1:15" x14ac:dyDescent="0.25">
      <c r="A62" s="3">
        <v>128</v>
      </c>
      <c r="B62" s="4">
        <v>93</v>
      </c>
      <c r="C62" s="5" t="s">
        <v>128</v>
      </c>
      <c r="D62" s="5" t="s">
        <v>268</v>
      </c>
      <c r="E62" s="5" t="str">
        <f>IFERROR(VLOOKUP(C62,[1]Hárok1!$B$2:$M$141,9,FALSE),"NA")</f>
        <v>48.107003503999998</v>
      </c>
      <c r="F62" s="5" t="str">
        <f>IFERROR(VLOOKUP(C62,[1]Hárok1!$B$2:$M$141,10,FALSE),"NA")</f>
        <v>18.888517640000000</v>
      </c>
      <c r="G62" s="16" t="str">
        <f t="shared" si="1"/>
        <v>Poloha pre M7507</v>
      </c>
      <c r="H62" s="6" t="s">
        <v>314</v>
      </c>
      <c r="I62" s="34"/>
      <c r="J62" s="34"/>
      <c r="K62" s="34"/>
      <c r="L62" s="34"/>
      <c r="M62" s="37"/>
      <c r="N62" s="34"/>
      <c r="O62" s="34"/>
    </row>
    <row r="63" spans="1:15" x14ac:dyDescent="0.25">
      <c r="A63" s="3">
        <v>76</v>
      </c>
      <c r="B63" s="4">
        <v>60</v>
      </c>
      <c r="C63" s="5" t="s">
        <v>77</v>
      </c>
      <c r="D63" s="5" t="s">
        <v>217</v>
      </c>
      <c r="E63" s="5" t="str">
        <f>IFERROR(VLOOKUP(C63,[1]Hárok1!$B$2:$M$141,9,FALSE),"NA")</f>
        <v>49.088910519999999</v>
      </c>
      <c r="F63" s="5" t="str">
        <f>IFERROR(VLOOKUP(C63,[1]Hárok1!$B$2:$M$141,10,FALSE),"NA")</f>
        <v>21.443937837000000</v>
      </c>
      <c r="G63" s="16" t="str">
        <f t="shared" si="1"/>
        <v>Poloha pre M5921</v>
      </c>
      <c r="H63" s="6" t="s">
        <v>301</v>
      </c>
      <c r="I63" s="7">
        <v>7745</v>
      </c>
      <c r="J63" s="8">
        <v>125033</v>
      </c>
      <c r="K63" s="8">
        <v>-2637.8758333333335</v>
      </c>
      <c r="L63" s="8">
        <f>+N63+O63</f>
        <v>35695.480474149001</v>
      </c>
      <c r="M63" s="20">
        <f>+L63*365</f>
        <v>13028850.373064386</v>
      </c>
      <c r="N63" s="9">
        <f>+((J63*$Q$3*$S$3*$R$3)+(J63*$Q$4*$R$4*$S$4))</f>
        <v>5028.7019769339995</v>
      </c>
      <c r="O63" s="8">
        <f>+((K63*$W$3*$X$3)+(K63*$W$4*$X$4)+(K63*$W$5*$X$5))*-1*$W$7</f>
        <v>30666.778497215</v>
      </c>
    </row>
    <row r="64" spans="1:15" x14ac:dyDescent="0.25">
      <c r="A64" s="3">
        <v>88</v>
      </c>
      <c r="B64" s="4">
        <v>67</v>
      </c>
      <c r="C64" s="5" t="s">
        <v>88</v>
      </c>
      <c r="D64" s="5" t="s">
        <v>228</v>
      </c>
      <c r="E64" s="5" t="str">
        <f>IFERROR(VLOOKUP(C64,[1]Hárok1!$B$2:$M$141,9,FALSE),"NA")</f>
        <v>49.114470291000003</v>
      </c>
      <c r="F64" s="5" t="str">
        <f>IFERROR(VLOOKUP(C64,[1]Hárok1!$B$2:$M$141,10,FALSE),"NA")</f>
        <v>21.517939821999999</v>
      </c>
      <c r="G64" s="16" t="str">
        <f t="shared" si="1"/>
        <v>Poloha pre M2643</v>
      </c>
      <c r="H64" s="6" t="s">
        <v>301</v>
      </c>
      <c r="I64" s="32">
        <v>9973</v>
      </c>
      <c r="J64" s="32">
        <v>125033</v>
      </c>
      <c r="K64" s="32">
        <v>-2637.8758333333335</v>
      </c>
      <c r="L64" s="32">
        <f>+N64+O64</f>
        <v>35695.480474149001</v>
      </c>
      <c r="M64" s="38">
        <f>+L64*365</f>
        <v>13028850.373064386</v>
      </c>
      <c r="N64" s="40">
        <f>+((J64*$Q$3*$S$3*$R$3)+(J64*$Q$4*$R$4*$S$4))</f>
        <v>5028.7019769339995</v>
      </c>
      <c r="O64" s="32">
        <f>+((K64*$W$3*$X$3)+(K64*$W$4*$X$4)+(K64*$W$5*$X$5))*-1*$W$7</f>
        <v>30666.778497215</v>
      </c>
    </row>
    <row r="65" spans="1:15" x14ac:dyDescent="0.25">
      <c r="A65" s="3">
        <v>89</v>
      </c>
      <c r="B65" s="4">
        <v>67</v>
      </c>
      <c r="C65" s="5" t="s">
        <v>89</v>
      </c>
      <c r="D65" s="5" t="s">
        <v>229</v>
      </c>
      <c r="E65" s="5" t="str">
        <f>IFERROR(VLOOKUP(C65,[1]Hárok1!$B$2:$M$141,9,FALSE),"NA")</f>
        <v>49.132744969000001</v>
      </c>
      <c r="F65" s="5" t="str">
        <f>IFERROR(VLOOKUP(C65,[1]Hárok1!$B$2:$M$141,10,FALSE),"NA")</f>
        <v>21.549899788000001</v>
      </c>
      <c r="G65" s="16" t="str">
        <f t="shared" si="1"/>
        <v>Poloha pre M549</v>
      </c>
      <c r="H65" s="6" t="s">
        <v>301</v>
      </c>
      <c r="I65" s="34"/>
      <c r="J65" s="34"/>
      <c r="K65" s="34"/>
      <c r="L65" s="34"/>
      <c r="M65" s="39"/>
      <c r="N65" s="41"/>
      <c r="O65" s="34"/>
    </row>
    <row r="66" spans="1:15" x14ac:dyDescent="0.25">
      <c r="A66" s="3">
        <v>95</v>
      </c>
      <c r="B66" s="4">
        <v>71</v>
      </c>
      <c r="C66" s="5" t="s">
        <v>95</v>
      </c>
      <c r="D66" s="5" t="s">
        <v>235</v>
      </c>
      <c r="E66" s="5" t="str">
        <f>IFERROR(VLOOKUP(C66,[1]Hárok1!$B$2:$M$141,9,FALSE),"NA")</f>
        <v>48.560897752999999</v>
      </c>
      <c r="F66" s="5" t="str">
        <f>IFERROR(VLOOKUP(C66,[1]Hárok1!$B$2:$M$141,10,FALSE),"NA")</f>
        <v>17.458054486999998</v>
      </c>
      <c r="G66" s="16" t="str">
        <f t="shared" si="1"/>
        <v>Poloha pre M1390</v>
      </c>
      <c r="H66" s="6" t="s">
        <v>283</v>
      </c>
      <c r="I66" s="32">
        <v>6442</v>
      </c>
      <c r="J66" s="32">
        <v>148336</v>
      </c>
      <c r="K66" s="32">
        <v>-2121.1711111111113</v>
      </c>
      <c r="L66" s="32">
        <f>+N66+O66</f>
        <v>30625.723067474668</v>
      </c>
      <c r="M66" s="38">
        <f>+L66*365</f>
        <v>11178388.919628253</v>
      </c>
      <c r="N66" s="40">
        <f>+((J66*$Q$3*$S$3*$R$3)+(J66*$Q$4*$R$4*$S$4))</f>
        <v>5965.9252873280002</v>
      </c>
      <c r="O66" s="32">
        <f>+((K66*$W$3*$X$3)+(K66*$W$4*$X$4)+(K66*$W$5*$X$5))*-1*$W$7</f>
        <v>24659.79778014667</v>
      </c>
    </row>
    <row r="67" spans="1:15" x14ac:dyDescent="0.25">
      <c r="A67" s="3">
        <v>96</v>
      </c>
      <c r="B67" s="4">
        <v>71</v>
      </c>
      <c r="C67" s="5" t="s">
        <v>96</v>
      </c>
      <c r="D67" s="5" t="s">
        <v>236</v>
      </c>
      <c r="E67" s="5" t="str">
        <f>IFERROR(VLOOKUP(C67,[1]Hárok1!$B$2:$M$141,9,FALSE),"NA")</f>
        <v>48.560099135999998</v>
      </c>
      <c r="F67" s="5" t="str">
        <f>IFERROR(VLOOKUP(C67,[1]Hárok1!$B$2:$M$141,10,FALSE),"NA")</f>
        <v>17.457963029999998</v>
      </c>
      <c r="G67" s="16" t="str">
        <f t="shared" ref="G67:G98" si="2">HYPERLINK("https://www.google.com/maps?q="&amp;E67&amp;" "&amp;F67,CONCATENATE("Poloha"," pre ",C67))</f>
        <v>Poloha pre M5810</v>
      </c>
      <c r="H67" s="6" t="s">
        <v>287</v>
      </c>
      <c r="I67" s="34"/>
      <c r="J67" s="34"/>
      <c r="K67" s="34"/>
      <c r="L67" s="34"/>
      <c r="M67" s="39"/>
      <c r="N67" s="41"/>
      <c r="O67" s="34"/>
    </row>
    <row r="68" spans="1:15" x14ac:dyDescent="0.25">
      <c r="A68" s="3">
        <v>98</v>
      </c>
      <c r="B68" s="4">
        <v>73</v>
      </c>
      <c r="C68" s="5" t="s">
        <v>98</v>
      </c>
      <c r="D68" s="5" t="s">
        <v>238</v>
      </c>
      <c r="E68" s="5" t="str">
        <f>IFERROR(VLOOKUP(C68,[1]Hárok1!$B$2:$M$141,9,FALSE),"NA")</f>
        <v>48.485856294999998</v>
      </c>
      <c r="F68" s="5" t="str">
        <f>IFERROR(VLOOKUP(C68,[1]Hárok1!$B$2:$M$141,10,FALSE),"NA")</f>
        <v>17.485116548000001</v>
      </c>
      <c r="G68" s="16" t="str">
        <f t="shared" si="2"/>
        <v>Poloha pre M2448</v>
      </c>
      <c r="H68" s="6" t="s">
        <v>287</v>
      </c>
      <c r="I68" s="32">
        <v>7174</v>
      </c>
      <c r="J68" s="32">
        <v>148336</v>
      </c>
      <c r="K68" s="32">
        <v>-2121.1711111111113</v>
      </c>
      <c r="L68" s="32">
        <f>+N68+O68</f>
        <v>30625.723067474668</v>
      </c>
      <c r="M68" s="38">
        <f>+L68*365</f>
        <v>11178388.919628253</v>
      </c>
      <c r="N68" s="40">
        <f>+((J68*$Q$3*$S$3*$R$3)+(J68*$Q$4*$R$4*$S$4))</f>
        <v>5965.9252873280002</v>
      </c>
      <c r="O68" s="32">
        <f>+((K68*$W$3*$X$3)+(K68*$W$4*$X$4)+(K68*$W$5*$X$5))*-1*$W$7</f>
        <v>24659.79778014667</v>
      </c>
    </row>
    <row r="69" spans="1:15" x14ac:dyDescent="0.25">
      <c r="A69" s="3">
        <v>99</v>
      </c>
      <c r="B69" s="4">
        <v>73</v>
      </c>
      <c r="C69" s="5" t="s">
        <v>99</v>
      </c>
      <c r="D69" s="5" t="s">
        <v>239</v>
      </c>
      <c r="E69" s="5" t="str">
        <f>IFERROR(VLOOKUP(C69,[1]Hárok1!$B$2:$M$141,9,FALSE),"NA")</f>
        <v>48.483803590999997</v>
      </c>
      <c r="F69" s="5" t="str">
        <f>IFERROR(VLOOKUP(C69,[1]Hárok1!$B$2:$M$141,10,FALSE),"NA")</f>
        <v>17.485172407000000</v>
      </c>
      <c r="G69" s="16" t="str">
        <f t="shared" si="2"/>
        <v>Poloha pre M4358</v>
      </c>
      <c r="H69" s="6" t="s">
        <v>287</v>
      </c>
      <c r="I69" s="34"/>
      <c r="J69" s="34"/>
      <c r="K69" s="34"/>
      <c r="L69" s="34"/>
      <c r="M69" s="39"/>
      <c r="N69" s="41"/>
      <c r="O69" s="34"/>
    </row>
    <row r="70" spans="1:15" x14ac:dyDescent="0.25">
      <c r="A70" s="3">
        <v>100</v>
      </c>
      <c r="B70" s="4">
        <v>74</v>
      </c>
      <c r="C70" s="5" t="s">
        <v>100</v>
      </c>
      <c r="D70" s="5" t="s">
        <v>240</v>
      </c>
      <c r="E70" s="5" t="str">
        <f>IFERROR(VLOOKUP(C70,[1]Hárok1!$B$2:$M$141,9,FALSE),"NA")</f>
        <v>48.614480901000000</v>
      </c>
      <c r="F70" s="5" t="str">
        <f>IFERROR(VLOOKUP(C70,[1]Hárok1!$B$2:$M$141,10,FALSE),"NA")</f>
        <v>17.419128767000000</v>
      </c>
      <c r="G70" s="16" t="str">
        <f t="shared" si="2"/>
        <v>Poloha pre M6374</v>
      </c>
      <c r="H70" s="6" t="s">
        <v>283</v>
      </c>
      <c r="I70" s="7">
        <v>8430</v>
      </c>
      <c r="J70" s="8">
        <v>154114</v>
      </c>
      <c r="K70" s="8">
        <v>-2063.0680555555555</v>
      </c>
      <c r="L70" s="8">
        <f>+N70+O70</f>
        <v>30182.627995580333</v>
      </c>
      <c r="M70" s="20">
        <f>+L70*365</f>
        <v>11016659.218386821</v>
      </c>
      <c r="N70" s="9">
        <f>+((J70*$Q$3*$S$3*$R$3)+(J70*$Q$4*$R$4*$S$4))</f>
        <v>6198.3106577720009</v>
      </c>
      <c r="O70" s="8">
        <f>+((K70*$W$3*$X$3)+(K70*$W$4*$X$4)+(K70*$W$5*$X$5))*-1*$W$7</f>
        <v>23984.31733780833</v>
      </c>
    </row>
    <row r="71" spans="1:15" x14ac:dyDescent="0.25">
      <c r="A71" s="3">
        <v>7</v>
      </c>
      <c r="B71" s="4">
        <v>14</v>
      </c>
      <c r="C71" s="5" t="s">
        <v>10</v>
      </c>
      <c r="D71" s="5" t="s">
        <v>149</v>
      </c>
      <c r="E71" s="5" t="str">
        <f>IFERROR(VLOOKUP(C71,[1]Hárok1!$B$2:$M$141,9,FALSE),"NA")</f>
        <v>49.082230181000000</v>
      </c>
      <c r="F71" s="5" t="str">
        <f>IFERROR(VLOOKUP(C71,[1]Hárok1!$B$2:$M$141,10,FALSE),"NA")</f>
        <v>19.369664515000000</v>
      </c>
      <c r="G71" s="16" t="str">
        <f t="shared" si="2"/>
        <v>Poloha pre M919</v>
      </c>
      <c r="H71" s="6" t="s">
        <v>291</v>
      </c>
      <c r="I71" s="7">
        <v>23608</v>
      </c>
      <c r="J71" s="8">
        <v>119601</v>
      </c>
      <c r="K71" s="8">
        <v>-2121.07944444444</v>
      </c>
      <c r="L71" s="8">
        <f>+N71+O71</f>
        <v>29468.964483794618</v>
      </c>
      <c r="M71" s="20">
        <f>+L71*365</f>
        <v>10756172.036585035</v>
      </c>
      <c r="N71" s="9">
        <f>+((J71*$Q$3*$S$3*$R$3)+(J71*$Q$4*$R$4*$S$4))</f>
        <v>4810.2323797980007</v>
      </c>
      <c r="O71" s="8">
        <f>+((K71*$W$3*$X$3)+(K71*$W$4*$X$4)+(K71*$W$5*$X$5))*-1*$W$7</f>
        <v>24658.732103996615</v>
      </c>
    </row>
    <row r="72" spans="1:15" x14ac:dyDescent="0.25">
      <c r="A72" s="3">
        <v>8</v>
      </c>
      <c r="B72" s="4">
        <v>15</v>
      </c>
      <c r="C72" s="5" t="s">
        <v>11</v>
      </c>
      <c r="D72" s="5" t="s">
        <v>150</v>
      </c>
      <c r="E72" s="5" t="str">
        <f>IFERROR(VLOOKUP(C72,[1]Hárok1!$B$2:$M$141,9,FALSE),"NA")</f>
        <v>49.091707765000002</v>
      </c>
      <c r="F72" s="5" t="str">
        <f>IFERROR(VLOOKUP(C72,[1]Hárok1!$B$2:$M$141,10,FALSE),"NA")</f>
        <v>19.412398189000001</v>
      </c>
      <c r="G72" s="16" t="str">
        <f t="shared" si="2"/>
        <v>Poloha pre M1052</v>
      </c>
      <c r="H72" s="6" t="s">
        <v>291</v>
      </c>
      <c r="I72" s="7">
        <v>23608</v>
      </c>
      <c r="J72" s="8">
        <v>119601</v>
      </c>
      <c r="K72" s="8">
        <v>-2121.07944444444</v>
      </c>
      <c r="L72" s="8">
        <f>+N72+O72</f>
        <v>29468.964483794618</v>
      </c>
      <c r="M72" s="20">
        <f>+L72*365</f>
        <v>10756172.036585035</v>
      </c>
      <c r="N72" s="9">
        <f>+((J72*$Q$3*$S$3*$R$3)+(J72*$Q$4*$R$4*$S$4))</f>
        <v>4810.2323797980007</v>
      </c>
      <c r="O72" s="8">
        <f>+((K72*$W$3*$X$3)+(K72*$W$4*$X$4)+(K72*$W$5*$X$5))*-1*$W$7</f>
        <v>24658.732103996615</v>
      </c>
    </row>
    <row r="73" spans="1:15" x14ac:dyDescent="0.25">
      <c r="A73" s="3">
        <v>108</v>
      </c>
      <c r="B73" s="4">
        <v>82</v>
      </c>
      <c r="C73" s="5" t="s">
        <v>108</v>
      </c>
      <c r="D73" s="5" t="s">
        <v>248</v>
      </c>
      <c r="E73" s="5" t="str">
        <f>IFERROR(VLOOKUP(C73,[1]Hárok1!$B$2:$M$141,9,FALSE),"NA")</f>
        <v>48.391020488999999</v>
      </c>
      <c r="F73" s="5" t="str">
        <f>IFERROR(VLOOKUP(C73,[1]Hárok1!$B$2:$M$141,10,FALSE),"NA")</f>
        <v>19.995275431000000</v>
      </c>
      <c r="G73" s="16" t="str">
        <f t="shared" si="2"/>
        <v>Poloha pre M2191</v>
      </c>
      <c r="H73" s="6" t="s">
        <v>310</v>
      </c>
      <c r="I73" s="32">
        <v>8837</v>
      </c>
      <c r="J73" s="32">
        <v>95848</v>
      </c>
      <c r="K73" s="32">
        <v>-2144.1875</v>
      </c>
      <c r="L73" s="32">
        <f>+N73+O73</f>
        <v>28782.286664429004</v>
      </c>
      <c r="M73" s="38">
        <f>+L73*365</f>
        <v>10505534.632516587</v>
      </c>
      <c r="N73" s="40">
        <f>+((J73*$Q$3*$S$3*$R$3)+(J73*$Q$4*$R$4*$S$4))</f>
        <v>3854.9105203039999</v>
      </c>
      <c r="O73" s="32">
        <f>+((K73*$W$3*$X$3)+(K73*$W$4*$X$4)+(K73*$W$5*$X$5))*-1*$W$7</f>
        <v>24927.376144125003</v>
      </c>
    </row>
    <row r="74" spans="1:15" x14ac:dyDescent="0.25">
      <c r="A74" s="3">
        <v>109</v>
      </c>
      <c r="B74" s="4">
        <v>82</v>
      </c>
      <c r="C74" s="5" t="s">
        <v>109</v>
      </c>
      <c r="D74" s="5" t="s">
        <v>249</v>
      </c>
      <c r="E74" s="5" t="str">
        <f>IFERROR(VLOOKUP(C74,[1]Hárok1!$B$2:$M$141,9,FALSE),"NA")</f>
        <v>48.392206485999999</v>
      </c>
      <c r="F74" s="5" t="str">
        <f>IFERROR(VLOOKUP(C74,[1]Hárok1!$B$2:$M$141,10,FALSE),"NA")</f>
        <v>20.014055848000002</v>
      </c>
      <c r="G74" s="16" t="str">
        <f t="shared" si="2"/>
        <v>Poloha pre M6044</v>
      </c>
      <c r="H74" s="6" t="s">
        <v>310</v>
      </c>
      <c r="I74" s="34"/>
      <c r="J74" s="34"/>
      <c r="K74" s="34"/>
      <c r="L74" s="34"/>
      <c r="M74" s="39"/>
      <c r="N74" s="41"/>
      <c r="O74" s="34"/>
    </row>
    <row r="75" spans="1:15" x14ac:dyDescent="0.25">
      <c r="A75" s="3">
        <v>53</v>
      </c>
      <c r="B75" s="4">
        <v>46</v>
      </c>
      <c r="C75" s="5" t="s">
        <v>54</v>
      </c>
      <c r="D75" s="5" t="s">
        <v>194</v>
      </c>
      <c r="E75" s="5" t="str">
        <f>IFERROR(VLOOKUP(C75,[1]Hárok1!$B$2:$M$141,9,FALSE),"NA")</f>
        <v>49.252119204000003</v>
      </c>
      <c r="F75" s="5" t="str">
        <f>IFERROR(VLOOKUP(C75,[1]Hárok1!$B$2:$M$141,10,FALSE),"NA")</f>
        <v>21.605807423000002</v>
      </c>
      <c r="G75" s="16" t="str">
        <f t="shared" si="2"/>
        <v>Poloha pre M1892</v>
      </c>
      <c r="H75" s="6" t="s">
        <v>301</v>
      </c>
      <c r="I75" s="7">
        <v>5273</v>
      </c>
      <c r="J75" s="8">
        <v>111918</v>
      </c>
      <c r="K75" s="8">
        <v>-2102.8724999999999</v>
      </c>
      <c r="L75" s="8">
        <f>+N75+O75</f>
        <v>28948.296033518996</v>
      </c>
      <c r="M75" s="20">
        <f>+L75*365</f>
        <v>10566128.052234434</v>
      </c>
      <c r="N75" s="9">
        <f>+((J75*$Q$3*$S$3*$R$3)+(J75*$Q$4*$R$4*$S$4))</f>
        <v>4501.2298181639999</v>
      </c>
      <c r="O75" s="8">
        <f>+((K75*$W$3*$X$3)+(K75*$W$4*$X$4)+(K75*$W$5*$X$5))*-1*$W$7</f>
        <v>24447.066215354997</v>
      </c>
    </row>
    <row r="76" spans="1:15" x14ac:dyDescent="0.25">
      <c r="A76" s="3">
        <v>73</v>
      </c>
      <c r="B76" s="4">
        <v>59</v>
      </c>
      <c r="C76" s="5" t="s">
        <v>74</v>
      </c>
      <c r="D76" s="5" t="s">
        <v>214</v>
      </c>
      <c r="E76" s="5" t="str">
        <f>IFERROR(VLOOKUP(C76,[1]Hárok1!$B$2:$M$141,9,FALSE),"NA")</f>
        <v>48.609130509000003</v>
      </c>
      <c r="F76" s="5" t="str">
        <f>IFERROR(VLOOKUP(C76,[1]Hárok1!$B$2:$M$141,10,FALSE),"NA")</f>
        <v>18.892116113000000</v>
      </c>
      <c r="G76" s="16" t="str">
        <f t="shared" si="2"/>
        <v>Poloha pre M46</v>
      </c>
      <c r="H76" s="6" t="s">
        <v>303</v>
      </c>
      <c r="I76" s="32">
        <v>9653</v>
      </c>
      <c r="J76" s="32">
        <v>93388</v>
      </c>
      <c r="K76" s="32">
        <v>-2097.1597222222222</v>
      </c>
      <c r="L76" s="32">
        <f>+N76+O76</f>
        <v>28136.623771182331</v>
      </c>
      <c r="M76" s="35">
        <f>+L76*365</f>
        <v>10269867.676481551</v>
      </c>
      <c r="N76" s="32">
        <f>+((J76*$Q$3*$S$3*$R$3)+(J76*$Q$4*$R$4*$S$4))</f>
        <v>3755.9717852240001</v>
      </c>
      <c r="O76" s="32">
        <f>+((K76*$W$3*$X$3)+(K76*$W$4*$X$4)+(K76*$W$5*$X$5))*-1*$W$7</f>
        <v>24380.651985958331</v>
      </c>
    </row>
    <row r="77" spans="1:15" x14ac:dyDescent="0.25">
      <c r="A77" s="3">
        <v>74</v>
      </c>
      <c r="B77" s="4">
        <v>59</v>
      </c>
      <c r="C77" s="5" t="s">
        <v>75</v>
      </c>
      <c r="D77" s="5" t="s">
        <v>215</v>
      </c>
      <c r="E77" s="5" t="str">
        <f>IFERROR(VLOOKUP(C77,[1]Hárok1!$B$2:$M$141,9,FALSE),"NA")</f>
        <v>48.605425248000003</v>
      </c>
      <c r="F77" s="5" t="str">
        <f>IFERROR(VLOOKUP(C77,[1]Hárok1!$B$2:$M$141,10,FALSE),"NA")</f>
        <v>18.891821663000002</v>
      </c>
      <c r="G77" s="16" t="str">
        <f t="shared" si="2"/>
        <v>Poloha pre M5155</v>
      </c>
      <c r="H77" s="6" t="s">
        <v>303</v>
      </c>
      <c r="I77" s="33"/>
      <c r="J77" s="33"/>
      <c r="K77" s="33"/>
      <c r="L77" s="33"/>
      <c r="M77" s="36"/>
      <c r="N77" s="33"/>
      <c r="O77" s="33"/>
    </row>
    <row r="78" spans="1:15" x14ac:dyDescent="0.25">
      <c r="A78" s="3">
        <v>75</v>
      </c>
      <c r="B78" s="4">
        <v>59</v>
      </c>
      <c r="C78" s="5" t="s">
        <v>76</v>
      </c>
      <c r="D78" s="5" t="s">
        <v>216</v>
      </c>
      <c r="E78" s="5" t="str">
        <f>IFERROR(VLOOKUP(C78,[1]Hárok1!$B$2:$M$141,9,FALSE),"NA")</f>
        <v>48.597391713000000</v>
      </c>
      <c r="F78" s="5" t="str">
        <f>IFERROR(VLOOKUP(C78,[1]Hárok1!$B$2:$M$141,10,FALSE),"NA")</f>
        <v>18.892798911000000</v>
      </c>
      <c r="G78" s="16" t="str">
        <f t="shared" si="2"/>
        <v>Poloha pre M7306</v>
      </c>
      <c r="H78" s="6" t="s">
        <v>303</v>
      </c>
      <c r="I78" s="34"/>
      <c r="J78" s="34"/>
      <c r="K78" s="34"/>
      <c r="L78" s="34"/>
      <c r="M78" s="37"/>
      <c r="N78" s="34"/>
      <c r="O78" s="34"/>
    </row>
    <row r="79" spans="1:15" x14ac:dyDescent="0.25">
      <c r="A79" s="3">
        <v>77</v>
      </c>
      <c r="B79" s="4">
        <v>61</v>
      </c>
      <c r="C79" s="5" t="s">
        <v>78</v>
      </c>
      <c r="D79" s="5" t="s">
        <v>218</v>
      </c>
      <c r="E79" s="5" t="str">
        <f>IFERROR(VLOOKUP(C79,[1]Hárok1!$B$2:$M$141,9,FALSE),"NA")</f>
        <v>48.702438944999997</v>
      </c>
      <c r="F79" s="5" t="str">
        <f>IFERROR(VLOOKUP(C79,[1]Hárok1!$B$2:$M$141,10,FALSE),"NA")</f>
        <v>18.915033887000000</v>
      </c>
      <c r="G79" s="16" t="str">
        <f t="shared" si="2"/>
        <v>Poloha pre M4838</v>
      </c>
      <c r="H79" s="6" t="s">
        <v>303</v>
      </c>
      <c r="I79" s="32">
        <v>8357</v>
      </c>
      <c r="J79" s="32">
        <v>93387</v>
      </c>
      <c r="K79" s="32">
        <v>-2097.0930555555556</v>
      </c>
      <c r="L79" s="32">
        <f>+N79+O79</f>
        <v>28135.808514984335</v>
      </c>
      <c r="M79" s="38">
        <f>+L79*365</f>
        <v>10269570.107969282</v>
      </c>
      <c r="N79" s="40">
        <f>+((J79*$Q$3*$S$3*$R$3)+(J79*$Q$4*$R$4*$S$4))</f>
        <v>3755.9315662260001</v>
      </c>
      <c r="O79" s="32">
        <f>+((K79*$W$3*$X$3)+(K79*$W$4*$X$4)+(K79*$W$5*$X$5))*-1*$W$7</f>
        <v>24379.876948758334</v>
      </c>
    </row>
    <row r="80" spans="1:15" x14ac:dyDescent="0.25">
      <c r="A80" s="3">
        <v>78</v>
      </c>
      <c r="B80" s="4">
        <v>61</v>
      </c>
      <c r="C80" s="5" t="s">
        <v>79</v>
      </c>
      <c r="D80" s="5" t="s">
        <v>219</v>
      </c>
      <c r="E80" s="5" t="str">
        <f>IFERROR(VLOOKUP(C80,[1]Hárok1!$B$2:$M$141,9,FALSE),"NA")</f>
        <v>48.702819675000001</v>
      </c>
      <c r="F80" s="5" t="str">
        <f>IFERROR(VLOOKUP(C80,[1]Hárok1!$B$2:$M$141,10,FALSE),"NA")</f>
        <v>18.915074006000001</v>
      </c>
      <c r="G80" s="16" t="str">
        <f t="shared" si="2"/>
        <v>Poloha pre M796</v>
      </c>
      <c r="H80" s="6" t="s">
        <v>303</v>
      </c>
      <c r="I80" s="34"/>
      <c r="J80" s="34"/>
      <c r="K80" s="34"/>
      <c r="L80" s="34"/>
      <c r="M80" s="39"/>
      <c r="N80" s="41"/>
      <c r="O80" s="34"/>
    </row>
    <row r="81" spans="1:15" x14ac:dyDescent="0.25">
      <c r="A81" s="3">
        <v>111</v>
      </c>
      <c r="B81" s="4">
        <v>84</v>
      </c>
      <c r="C81" s="5" t="s">
        <v>111</v>
      </c>
      <c r="D81" s="5" t="s">
        <v>251</v>
      </c>
      <c r="E81" s="5" t="str">
        <f>IFERROR(VLOOKUP(C81,[1]Hárok1!$B$2:$M$141,9,FALSE),"NA")</f>
        <v>48.707790152999998</v>
      </c>
      <c r="F81" s="5" t="str">
        <f>IFERROR(VLOOKUP(C81,[1]Hárok1!$B$2:$M$141,10,FALSE),"NA")</f>
        <v>18.914568254999999</v>
      </c>
      <c r="G81" s="16" t="str">
        <f t="shared" si="2"/>
        <v>Poloha pre M7517</v>
      </c>
      <c r="H81" s="6" t="s">
        <v>303</v>
      </c>
      <c r="I81" s="7">
        <v>6956</v>
      </c>
      <c r="J81" s="8">
        <v>93387</v>
      </c>
      <c r="K81" s="8">
        <v>-2097.0930555555556</v>
      </c>
      <c r="L81" s="8">
        <f>+N81+O81</f>
        <v>28135.808514984335</v>
      </c>
      <c r="M81" s="20">
        <f>+L81*365</f>
        <v>10269570.107969282</v>
      </c>
      <c r="N81" s="9">
        <f>+((J81*$Q$3*$S$3*$R$3)+(J81*$Q$4*$R$4*$S$4))</f>
        <v>3755.9315662260001</v>
      </c>
      <c r="O81" s="8">
        <f>+((K81*$W$3*$X$3)+(K81*$W$4*$X$4)+(K81*$W$5*$X$5))*-1*$W$7</f>
        <v>24379.876948758334</v>
      </c>
    </row>
    <row r="82" spans="1:15" x14ac:dyDescent="0.25">
      <c r="A82" s="3">
        <v>121</v>
      </c>
      <c r="B82" s="4">
        <v>91</v>
      </c>
      <c r="C82" s="5" t="s">
        <v>121</v>
      </c>
      <c r="D82" s="5" t="s">
        <v>261</v>
      </c>
      <c r="E82" s="5" t="str">
        <f>IFERROR(VLOOKUP(C82,[1]Hárok1!$B$2:$M$141,9,FALSE),"NA")</f>
        <v>48.736182700999997</v>
      </c>
      <c r="F82" s="5" t="str">
        <f>IFERROR(VLOOKUP(C82,[1]Hárok1!$B$2:$M$141,10,FALSE),"NA")</f>
        <v>18.907839262000000</v>
      </c>
      <c r="G82" s="16" t="str">
        <f t="shared" si="2"/>
        <v>Poloha pre M2914</v>
      </c>
      <c r="H82" s="6" t="s">
        <v>303</v>
      </c>
      <c r="I82" s="32">
        <v>6855</v>
      </c>
      <c r="J82" s="32">
        <v>93387</v>
      </c>
      <c r="K82" s="32">
        <v>-2097.0930555555556</v>
      </c>
      <c r="L82" s="32">
        <f>+N82+O82</f>
        <v>28135.808514984335</v>
      </c>
      <c r="M82" s="38">
        <f>+L82*365</f>
        <v>10269570.107969282</v>
      </c>
      <c r="N82" s="40">
        <f>+((J82*$Q$3*$S$3*$R$3)+(J82*$Q$4*$R$4*$S$4))</f>
        <v>3755.9315662260001</v>
      </c>
      <c r="O82" s="32">
        <f>+((K82*$W$3*$X$3)+(K82*$W$4*$X$4)+(K82*$W$5*$X$5))*-1*$W$7</f>
        <v>24379.876948758334</v>
      </c>
    </row>
    <row r="83" spans="1:15" x14ac:dyDescent="0.25">
      <c r="A83" s="3">
        <v>122</v>
      </c>
      <c r="B83" s="4">
        <v>91</v>
      </c>
      <c r="C83" s="5" t="s">
        <v>122</v>
      </c>
      <c r="D83" s="5" t="s">
        <v>262</v>
      </c>
      <c r="E83" s="5" t="str">
        <f>IFERROR(VLOOKUP(C83,[1]Hárok1!$B$2:$M$141,9,FALSE),"NA")</f>
        <v>48.745537714000001</v>
      </c>
      <c r="F83" s="5" t="str">
        <f>IFERROR(VLOOKUP(C83,[1]Hárok1!$B$2:$M$141,10,FALSE),"NA")</f>
        <v>18.899749668999998</v>
      </c>
      <c r="G83" s="16" t="str">
        <f t="shared" si="2"/>
        <v>Poloha pre M5364</v>
      </c>
      <c r="H83" s="6" t="s">
        <v>303</v>
      </c>
      <c r="I83" s="34"/>
      <c r="J83" s="34"/>
      <c r="K83" s="34"/>
      <c r="L83" s="34"/>
      <c r="M83" s="39"/>
      <c r="N83" s="41"/>
      <c r="O83" s="34"/>
    </row>
    <row r="84" spans="1:15" x14ac:dyDescent="0.25">
      <c r="A84" s="3">
        <v>52</v>
      </c>
      <c r="B84" s="4">
        <v>45</v>
      </c>
      <c r="C84" s="5" t="s">
        <v>53</v>
      </c>
      <c r="D84" s="5" t="s">
        <v>193</v>
      </c>
      <c r="E84" s="5" t="str">
        <f>IFERROR(VLOOKUP(C84,[1]Hárok1!$B$2:$M$141,9,FALSE),"NA")</f>
        <v>48.722356388000001</v>
      </c>
      <c r="F84" s="5" t="str">
        <f>IFERROR(VLOOKUP(C84,[1]Hárok1!$B$2:$M$141,10,FALSE),"NA")</f>
        <v>18.536521818000001</v>
      </c>
      <c r="G84" s="16" t="str">
        <f t="shared" si="2"/>
        <v>Poloha pre M7611</v>
      </c>
      <c r="H84" s="6" t="s">
        <v>300</v>
      </c>
      <c r="I84" s="7">
        <v>12929</v>
      </c>
      <c r="J84" s="8">
        <v>21209</v>
      </c>
      <c r="K84" s="8">
        <v>-2119.2847222222222</v>
      </c>
      <c r="L84" s="8">
        <f>+N84+O84</f>
        <v>25490.872185290333</v>
      </c>
      <c r="M84" s="20">
        <f>+L84*365</f>
        <v>9304168.347630972</v>
      </c>
      <c r="N84" s="9">
        <f>+((J84*$Q$3*$S$3*$R$3)+(J84*$Q$4*$R$4*$S$4))</f>
        <v>853.00472858199998</v>
      </c>
      <c r="O84" s="8">
        <f>+((K84*$W$3*$X$3)+(K84*$W$4*$X$4)+(K84*$W$5*$X$5))*-1*$W$7</f>
        <v>24637.867456708333</v>
      </c>
    </row>
    <row r="85" spans="1:15" x14ac:dyDescent="0.25">
      <c r="A85" s="3">
        <v>19</v>
      </c>
      <c r="B85" s="4">
        <v>30</v>
      </c>
      <c r="C85" s="5" t="s">
        <v>21</v>
      </c>
      <c r="D85" s="5" t="s">
        <v>161</v>
      </c>
      <c r="E85" s="5" t="str">
        <f>IFERROR(VLOOKUP(C85,[1]Hárok1!$B$2:$M$141,9,FALSE),"NA")</f>
        <v>48.647647661000001</v>
      </c>
      <c r="F85" s="5" t="str">
        <f>IFERROR(VLOOKUP(C85,[1]Hárok1!$B$2:$M$141,10,FALSE),"NA")</f>
        <v>21.203522359000001</v>
      </c>
      <c r="G85" s="16" t="str">
        <f t="shared" si="2"/>
        <v>Poloha pre M5626</v>
      </c>
      <c r="H85" s="6" t="s">
        <v>296</v>
      </c>
      <c r="I85" s="7">
        <v>25872</v>
      </c>
      <c r="J85" s="8">
        <v>40135</v>
      </c>
      <c r="K85" s="8">
        <v>-2046.2102777777777</v>
      </c>
      <c r="L85" s="8">
        <f>+N85+O85</f>
        <v>25402.525749231667</v>
      </c>
      <c r="M85" s="20">
        <f>+L85*365</f>
        <v>9271921.898469558</v>
      </c>
      <c r="N85" s="9">
        <f>+((J85*$Q$3*$S$3*$R$3)+(J85*$Q$4*$R$4*$S$4))</f>
        <v>1614.18948473</v>
      </c>
      <c r="O85" s="8">
        <f>+((K85*$W$3*$X$3)+(K85*$W$4*$X$4)+(K85*$W$5*$X$5))*-1*$W$7</f>
        <v>23788.336264501668</v>
      </c>
    </row>
    <row r="86" spans="1:15" x14ac:dyDescent="0.25">
      <c r="A86" s="3">
        <v>21</v>
      </c>
      <c r="B86" s="4">
        <v>33</v>
      </c>
      <c r="C86" s="5" t="s">
        <v>23</v>
      </c>
      <c r="D86" s="5" t="s">
        <v>163</v>
      </c>
      <c r="E86" s="5" t="str">
        <f>IFERROR(VLOOKUP(C86,[1]Hárok1!$B$2:$M$141,9,FALSE),"NA")</f>
        <v>48.515428178999997</v>
      </c>
      <c r="F86" s="5" t="str">
        <f>IFERROR(VLOOKUP(C86,[1]Hárok1!$B$2:$M$141,10,FALSE),"NA")</f>
        <v>19.470593871999998</v>
      </c>
      <c r="G86" s="16" t="str">
        <f t="shared" si="2"/>
        <v>Poloha pre M3771</v>
      </c>
      <c r="H86" s="6" t="s">
        <v>297</v>
      </c>
      <c r="I86" s="32">
        <v>10869</v>
      </c>
      <c r="J86" s="32">
        <v>114506</v>
      </c>
      <c r="K86" s="32">
        <v>-1897.1980555555556</v>
      </c>
      <c r="L86" s="32">
        <f>+N86+O86</f>
        <v>26661.302617336332</v>
      </c>
      <c r="M86" s="35">
        <f>+L86*365</f>
        <v>9731375.4553277604</v>
      </c>
      <c r="N86" s="32">
        <f>+((J86*$Q$3*$S$3*$R$3)+(J86*$Q$4*$R$4*$S$4))</f>
        <v>4605.3165849880006</v>
      </c>
      <c r="O86" s="32">
        <f>+((K86*$W$3*$X$3)+(K86*$W$4*$X$4)+(K86*$W$5*$X$5))*-1*$W$7</f>
        <v>22055.986032348334</v>
      </c>
    </row>
    <row r="87" spans="1:15" x14ac:dyDescent="0.25">
      <c r="A87" s="3">
        <v>22</v>
      </c>
      <c r="B87" s="4">
        <v>33</v>
      </c>
      <c r="C87" s="5" t="s">
        <v>24</v>
      </c>
      <c r="D87" s="5" t="s">
        <v>164</v>
      </c>
      <c r="E87" s="5" t="str">
        <f>IFERROR(VLOOKUP(C87,[1]Hárok1!$B$2:$M$141,9,FALSE),"NA")</f>
        <v>48.517342159999998</v>
      </c>
      <c r="F87" s="5" t="str">
        <f>IFERROR(VLOOKUP(C87,[1]Hárok1!$B$2:$M$141,10,FALSE),"NA")</f>
        <v>19.467824850000000</v>
      </c>
      <c r="G87" s="16" t="str">
        <f t="shared" si="2"/>
        <v>Poloha pre M4601</v>
      </c>
      <c r="H87" s="6" t="s">
        <v>297</v>
      </c>
      <c r="I87" s="33"/>
      <c r="J87" s="33"/>
      <c r="K87" s="33"/>
      <c r="L87" s="33"/>
      <c r="M87" s="36"/>
      <c r="N87" s="33"/>
      <c r="O87" s="33"/>
    </row>
    <row r="88" spans="1:15" x14ac:dyDescent="0.25">
      <c r="A88" s="3">
        <v>23</v>
      </c>
      <c r="B88" s="4">
        <v>33</v>
      </c>
      <c r="C88" s="5" t="s">
        <v>25</v>
      </c>
      <c r="D88" s="5" t="s">
        <v>165</v>
      </c>
      <c r="E88" s="5" t="str">
        <f>IFERROR(VLOOKUP(C88,[1]Hárok1!$B$2:$M$141,9,FALSE),"NA")</f>
        <v>48.483024845999999</v>
      </c>
      <c r="F88" s="5" t="str">
        <f>IFERROR(VLOOKUP(C88,[1]Hárok1!$B$2:$M$141,10,FALSE),"NA")</f>
        <v>19.515718841000002</v>
      </c>
      <c r="G88" s="16" t="str">
        <f t="shared" si="2"/>
        <v>Poloha pre M4805</v>
      </c>
      <c r="H88" s="6" t="s">
        <v>298</v>
      </c>
      <c r="I88" s="33"/>
      <c r="J88" s="33"/>
      <c r="K88" s="33"/>
      <c r="L88" s="33"/>
      <c r="M88" s="36"/>
      <c r="N88" s="33"/>
      <c r="O88" s="33"/>
    </row>
    <row r="89" spans="1:15" x14ac:dyDescent="0.25">
      <c r="A89" s="3">
        <v>24</v>
      </c>
      <c r="B89" s="4">
        <v>33</v>
      </c>
      <c r="C89" s="5" t="s">
        <v>26</v>
      </c>
      <c r="D89" s="5" t="s">
        <v>166</v>
      </c>
      <c r="E89" s="5" t="str">
        <f>IFERROR(VLOOKUP(C89,[1]Hárok1!$B$2:$M$141,9,FALSE),"NA")</f>
        <v>48.477652200000001</v>
      </c>
      <c r="F89" s="5" t="str">
        <f>IFERROR(VLOOKUP(C89,[1]Hárok1!$B$2:$M$141,10,FALSE),"NA")</f>
        <v>19.522273612999999</v>
      </c>
      <c r="G89" s="16" t="str">
        <f t="shared" si="2"/>
        <v>Poloha pre M4842</v>
      </c>
      <c r="H89" s="6" t="s">
        <v>298</v>
      </c>
      <c r="I89" s="33"/>
      <c r="J89" s="33"/>
      <c r="K89" s="33"/>
      <c r="L89" s="33"/>
      <c r="M89" s="36"/>
      <c r="N89" s="33"/>
      <c r="O89" s="33"/>
    </row>
    <row r="90" spans="1:15" x14ac:dyDescent="0.25">
      <c r="A90" s="3">
        <v>25</v>
      </c>
      <c r="B90" s="4">
        <v>33</v>
      </c>
      <c r="C90" s="5" t="s">
        <v>27</v>
      </c>
      <c r="D90" s="5" t="s">
        <v>167</v>
      </c>
      <c r="E90" s="5" t="str">
        <f>IFERROR(VLOOKUP(C90,[1]Hárok1!$B$2:$M$141,9,FALSE),"NA")</f>
        <v>48.505913989000000</v>
      </c>
      <c r="F90" s="5" t="str">
        <f>IFERROR(VLOOKUP(C90,[1]Hárok1!$B$2:$M$141,10,FALSE),"NA")</f>
        <v>19.497022462000000</v>
      </c>
      <c r="G90" s="16" t="str">
        <f t="shared" si="2"/>
        <v>Poloha pre M5880</v>
      </c>
      <c r="H90" s="6" t="s">
        <v>297</v>
      </c>
      <c r="I90" s="33"/>
      <c r="J90" s="33"/>
      <c r="K90" s="33"/>
      <c r="L90" s="33"/>
      <c r="M90" s="36"/>
      <c r="N90" s="33"/>
      <c r="O90" s="33"/>
    </row>
    <row r="91" spans="1:15" x14ac:dyDescent="0.25">
      <c r="A91" s="3">
        <v>27</v>
      </c>
      <c r="B91" s="4">
        <v>33</v>
      </c>
      <c r="C91" s="5" t="s">
        <v>28</v>
      </c>
      <c r="D91" s="5" t="s">
        <v>168</v>
      </c>
      <c r="E91" s="5" t="str">
        <f>IFERROR(VLOOKUP(C91,[1]Hárok1!$B$2:$M$141,9,FALSE),"NA")</f>
        <v>48.485481938000000</v>
      </c>
      <c r="F91" s="5" t="str">
        <f>IFERROR(VLOOKUP(C91,[1]Hárok1!$B$2:$M$141,10,FALSE),"NA")</f>
        <v>19.515794069999998</v>
      </c>
      <c r="G91" s="16" t="str">
        <f t="shared" si="2"/>
        <v>Poloha pre M6867</v>
      </c>
      <c r="H91" s="6" t="s">
        <v>298</v>
      </c>
      <c r="I91" s="34"/>
      <c r="J91" s="34"/>
      <c r="K91" s="34"/>
      <c r="L91" s="34"/>
      <c r="M91" s="37"/>
      <c r="N91" s="34"/>
      <c r="O91" s="34"/>
    </row>
    <row r="92" spans="1:15" x14ac:dyDescent="0.25">
      <c r="A92" s="3">
        <v>50</v>
      </c>
      <c r="B92" s="4">
        <v>44</v>
      </c>
      <c r="C92" s="5" t="s">
        <v>51</v>
      </c>
      <c r="D92" s="5" t="s">
        <v>191</v>
      </c>
      <c r="E92" s="5" t="str">
        <f>IFERROR(VLOOKUP(C92,[1]Hárok1!$B$2:$M$141,9,FALSE),"NA")</f>
        <v>48.780190218000001</v>
      </c>
      <c r="F92" s="5" t="str">
        <f>IFERROR(VLOOKUP(C92,[1]Hárok1!$B$2:$M$141,10,FALSE),"NA")</f>
        <v>18.178305576000000</v>
      </c>
      <c r="G92" s="16" t="str">
        <f t="shared" si="2"/>
        <v>Poloha pre M4414</v>
      </c>
      <c r="H92" s="6" t="s">
        <v>294</v>
      </c>
      <c r="I92" s="32">
        <v>11604</v>
      </c>
      <c r="J92" s="32">
        <v>75620</v>
      </c>
      <c r="K92" s="32">
        <v>-1884.6797222222222</v>
      </c>
      <c r="L92" s="32">
        <f>+N92+O92</f>
        <v>24951.814050878333</v>
      </c>
      <c r="M92" s="38">
        <f>+L92*365</f>
        <v>9107412.128570592</v>
      </c>
      <c r="N92" s="40">
        <f>+((J92*$Q$3*$S$3*$R$3)+(J92*$Q$4*$R$4*$S$4))</f>
        <v>3041.3606287600005</v>
      </c>
      <c r="O92" s="32">
        <f>+((K92*$W$3*$X$3)+(K92*$W$4*$X$4)+(K92*$W$5*$X$5))*-1*$W$7</f>
        <v>21910.453422118331</v>
      </c>
    </row>
    <row r="93" spans="1:15" x14ac:dyDescent="0.25">
      <c r="A93" s="3">
        <v>51</v>
      </c>
      <c r="B93" s="4">
        <v>44</v>
      </c>
      <c r="C93" s="5" t="s">
        <v>52</v>
      </c>
      <c r="D93" s="5" t="s">
        <v>192</v>
      </c>
      <c r="E93" s="5" t="str">
        <f>IFERROR(VLOOKUP(C93,[1]Hárok1!$B$2:$M$141,9,FALSE),"NA")</f>
        <v>48.791633277999999</v>
      </c>
      <c r="F93" s="5" t="str">
        <f>IFERROR(VLOOKUP(C93,[1]Hárok1!$B$2:$M$141,10,FALSE),"NA")</f>
        <v>18.156527732000001</v>
      </c>
      <c r="G93" s="16" t="str">
        <f t="shared" si="2"/>
        <v>Poloha pre M618</v>
      </c>
      <c r="H93" s="6" t="s">
        <v>294</v>
      </c>
      <c r="I93" s="34"/>
      <c r="J93" s="34"/>
      <c r="K93" s="34"/>
      <c r="L93" s="34"/>
      <c r="M93" s="39"/>
      <c r="N93" s="41"/>
      <c r="O93" s="34"/>
    </row>
    <row r="94" spans="1:15" x14ac:dyDescent="0.25">
      <c r="A94" s="3">
        <v>54</v>
      </c>
      <c r="B94" s="4">
        <v>47</v>
      </c>
      <c r="C94" s="5" t="s">
        <v>55</v>
      </c>
      <c r="D94" s="5" t="s">
        <v>195</v>
      </c>
      <c r="E94" s="5" t="str">
        <f>IFERROR(VLOOKUP(C94,[1]Hárok1!$B$2:$M$141,9,FALSE),"NA")</f>
        <v>48.425933094999998</v>
      </c>
      <c r="F94" s="5" t="str">
        <f>IFERROR(VLOOKUP(C94,[1]Hárok1!$B$2:$M$141,10,FALSE),"NA")</f>
        <v>19.598096717000001</v>
      </c>
      <c r="G94" s="16" t="str">
        <f t="shared" si="2"/>
        <v>Poloha pre M45</v>
      </c>
      <c r="H94" s="6" t="s">
        <v>298</v>
      </c>
      <c r="I94" s="7">
        <v>10502</v>
      </c>
      <c r="J94" s="8">
        <v>64009</v>
      </c>
      <c r="K94" s="8">
        <v>-1854.9969444444444</v>
      </c>
      <c r="L94" s="8">
        <f>+N94+O94</f>
        <v>24139.752410443667</v>
      </c>
      <c r="M94" s="20">
        <f>+L94*365</f>
        <v>8811009.6298119389</v>
      </c>
      <c r="N94" s="9">
        <f>+((J94*$Q$3*$S$3*$R$3)+(J94*$Q$4*$R$4*$S$4))</f>
        <v>2574.3778429819999</v>
      </c>
      <c r="O94" s="8">
        <f>+((K94*$W$3*$X$3)+(K94*$W$4*$X$4)+(K94*$W$5*$X$5))*-1*$W$7</f>
        <v>21565.374567461666</v>
      </c>
    </row>
    <row r="95" spans="1:15" x14ac:dyDescent="0.25">
      <c r="A95" s="3">
        <v>55</v>
      </c>
      <c r="B95" s="4">
        <v>48</v>
      </c>
      <c r="C95" s="5" t="s">
        <v>56</v>
      </c>
      <c r="D95" s="5" t="s">
        <v>196</v>
      </c>
      <c r="E95" s="5" t="str">
        <f>IFERROR(VLOOKUP(C95,[1]Hárok1!$B$2:$M$141,9,FALSE),"NA")</f>
        <v>48.538886142999999</v>
      </c>
      <c r="F95" s="5" t="str">
        <f>IFERROR(VLOOKUP(C95,[1]Hárok1!$B$2:$M$141,10,FALSE),"NA")</f>
        <v>19.122600309999999</v>
      </c>
      <c r="G95" s="16" t="str">
        <f t="shared" si="2"/>
        <v>Poloha pre M1462</v>
      </c>
      <c r="H95" s="6" t="s">
        <v>285</v>
      </c>
      <c r="I95" s="32">
        <v>10155</v>
      </c>
      <c r="J95" s="32">
        <v>110043</v>
      </c>
      <c r="K95" s="32">
        <v>-1622.1147222222223</v>
      </c>
      <c r="L95" s="32">
        <f>+N95+O95</f>
        <v>23283.807982762337</v>
      </c>
      <c r="M95" s="35">
        <f>+L95*365</f>
        <v>8498589.9137082528</v>
      </c>
      <c r="N95" s="32">
        <f>+((J95*$Q$3*$S$3*$R$3)+(J95*$Q$4*$R$4*$S$4))</f>
        <v>4425.8191969140007</v>
      </c>
      <c r="O95" s="42">
        <f>+((K95*$W$3*$X$3)+(K95*$W$4*$X$4)+(K95*$W$5*$X$5))*-1*$W$7</f>
        <v>18857.988785848334</v>
      </c>
    </row>
    <row r="96" spans="1:15" x14ac:dyDescent="0.25">
      <c r="A96" s="3">
        <v>56</v>
      </c>
      <c r="B96" s="4">
        <v>48</v>
      </c>
      <c r="C96" s="5" t="s">
        <v>57</v>
      </c>
      <c r="D96" s="5" t="s">
        <v>197</v>
      </c>
      <c r="E96" s="5" t="str">
        <f>IFERROR(VLOOKUP(C96,[1]Hárok1!$B$2:$M$141,9,FALSE),"NA")</f>
        <v>48.533259760000000</v>
      </c>
      <c r="F96" s="5" t="str">
        <f>IFERROR(VLOOKUP(C96,[1]Hárok1!$B$2:$M$141,10,FALSE),"NA")</f>
        <v>19.116638721000001</v>
      </c>
      <c r="G96" s="16" t="str">
        <f t="shared" si="2"/>
        <v>Poloha pre M188</v>
      </c>
      <c r="H96" s="6" t="s">
        <v>285</v>
      </c>
      <c r="I96" s="33"/>
      <c r="J96" s="33"/>
      <c r="K96" s="33"/>
      <c r="L96" s="33"/>
      <c r="M96" s="36"/>
      <c r="N96" s="33"/>
      <c r="O96" s="43"/>
    </row>
    <row r="97" spans="1:15" x14ac:dyDescent="0.25">
      <c r="A97" s="3">
        <v>57</v>
      </c>
      <c r="B97" s="4">
        <v>48</v>
      </c>
      <c r="C97" s="5" t="s">
        <v>58</v>
      </c>
      <c r="D97" s="5" t="s">
        <v>198</v>
      </c>
      <c r="E97" s="5" t="str">
        <f>IFERROR(VLOOKUP(C97,[1]Hárok1!$B$2:$M$141,9,FALSE),"NA")</f>
        <v>48.533722646999998</v>
      </c>
      <c r="F97" s="5" t="str">
        <f>IFERROR(VLOOKUP(C97,[1]Hárok1!$B$2:$M$141,10,FALSE),"NA")</f>
        <v>19.117412792000000</v>
      </c>
      <c r="G97" s="16" t="str">
        <f t="shared" si="2"/>
        <v>Poloha pre M2889</v>
      </c>
      <c r="H97" s="6" t="s">
        <v>285</v>
      </c>
      <c r="I97" s="33"/>
      <c r="J97" s="33"/>
      <c r="K97" s="33"/>
      <c r="L97" s="33"/>
      <c r="M97" s="36"/>
      <c r="N97" s="33"/>
      <c r="O97" s="43"/>
    </row>
    <row r="98" spans="1:15" x14ac:dyDescent="0.25">
      <c r="A98" s="3">
        <v>58</v>
      </c>
      <c r="B98" s="4">
        <v>48</v>
      </c>
      <c r="C98" s="5" t="s">
        <v>59</v>
      </c>
      <c r="D98" s="5" t="s">
        <v>199</v>
      </c>
      <c r="E98" s="5" t="str">
        <f>IFERROR(VLOOKUP(C98,[1]Hárok1!$B$2:$M$141,9,FALSE),"NA")</f>
        <v>48.522007862999999</v>
      </c>
      <c r="F98" s="5" t="str">
        <f>IFERROR(VLOOKUP(C98,[1]Hárok1!$B$2:$M$141,10,FALSE),"NA")</f>
        <v>19.104295573999998</v>
      </c>
      <c r="G98" s="16" t="str">
        <f t="shared" si="2"/>
        <v>Poloha pre M7574</v>
      </c>
      <c r="H98" s="6" t="s">
        <v>285</v>
      </c>
      <c r="I98" s="34"/>
      <c r="J98" s="34"/>
      <c r="K98" s="34"/>
      <c r="L98" s="34"/>
      <c r="M98" s="37"/>
      <c r="N98" s="34"/>
      <c r="O98" s="44"/>
    </row>
    <row r="99" spans="1:15" x14ac:dyDescent="0.25">
      <c r="A99" s="3">
        <v>91</v>
      </c>
      <c r="B99" s="4">
        <v>69</v>
      </c>
      <c r="C99" s="5" t="s">
        <v>91</v>
      </c>
      <c r="D99" s="5" t="s">
        <v>231</v>
      </c>
      <c r="E99" s="5" t="str">
        <f>IFERROR(VLOOKUP(C99,[1]Hárok1!$B$2:$M$141,9,FALSE),"NA")</f>
        <v>48.480416016000000</v>
      </c>
      <c r="F99" s="5" t="str">
        <f>IFERROR(VLOOKUP(C99,[1]Hárok1!$B$2:$M$141,10,FALSE),"NA")</f>
        <v>19.101108278000002</v>
      </c>
      <c r="G99" s="16" t="str">
        <f t="shared" ref="G99:G130" si="3">HYPERLINK("https://www.google.com/maps?q="&amp;E99&amp;" "&amp;F99,CONCATENATE("Poloha"," pre ",C99))</f>
        <v>Poloha pre M1737</v>
      </c>
      <c r="H99" s="6" t="s">
        <v>285</v>
      </c>
      <c r="I99" s="32">
        <v>9477</v>
      </c>
      <c r="J99" s="32">
        <v>110043</v>
      </c>
      <c r="K99" s="32">
        <v>-1622.1147222222223</v>
      </c>
      <c r="L99" s="32">
        <f>+N99+O99</f>
        <v>23283.807982762337</v>
      </c>
      <c r="M99" s="35">
        <f>+L99*365</f>
        <v>8498589.9137082528</v>
      </c>
      <c r="N99" s="32">
        <f>+((J99*$Q$3*$S$3*$R$3)+(J99*$Q$4*$R$4*$S$4))</f>
        <v>4425.8191969140007</v>
      </c>
      <c r="O99" s="32">
        <f>+((K99*$W$3*$X$3)+(K99*$W$4*$X$4)+(K99*$W$5*$X$5))*-1*$W$7</f>
        <v>18857.988785848334</v>
      </c>
    </row>
    <row r="100" spans="1:15" x14ac:dyDescent="0.25">
      <c r="A100" s="3">
        <v>92</v>
      </c>
      <c r="B100" s="4">
        <v>69</v>
      </c>
      <c r="C100" s="5" t="s">
        <v>92</v>
      </c>
      <c r="D100" s="5" t="s">
        <v>232</v>
      </c>
      <c r="E100" s="5" t="str">
        <f>IFERROR(VLOOKUP(C100,[1]Hárok1!$B$2:$M$141,9,FALSE),"NA")</f>
        <v>48.456270547000003</v>
      </c>
      <c r="F100" s="5" t="str">
        <f>IFERROR(VLOOKUP(C100,[1]Hárok1!$B$2:$M$141,10,FALSE),"NA")</f>
        <v>19.096743128000000</v>
      </c>
      <c r="G100" s="16" t="str">
        <f t="shared" si="3"/>
        <v>Poloha pre M4731</v>
      </c>
      <c r="H100" s="6" t="s">
        <v>285</v>
      </c>
      <c r="I100" s="33"/>
      <c r="J100" s="33"/>
      <c r="K100" s="33"/>
      <c r="L100" s="33"/>
      <c r="M100" s="36"/>
      <c r="N100" s="33"/>
      <c r="O100" s="33"/>
    </row>
    <row r="101" spans="1:15" x14ac:dyDescent="0.25">
      <c r="A101" s="3">
        <v>93</v>
      </c>
      <c r="B101" s="4">
        <v>69</v>
      </c>
      <c r="C101" s="5" t="s">
        <v>93</v>
      </c>
      <c r="D101" s="5" t="s">
        <v>233</v>
      </c>
      <c r="E101" s="5" t="str">
        <f>IFERROR(VLOOKUP(C101,[1]Hárok1!$B$2:$M$141,9,FALSE),"NA")</f>
        <v>48.467529491000001</v>
      </c>
      <c r="F101" s="5" t="str">
        <f>IFERROR(VLOOKUP(C101,[1]Hárok1!$B$2:$M$141,10,FALSE),"NA")</f>
        <v>19.100918881999998</v>
      </c>
      <c r="G101" s="16" t="str">
        <f t="shared" si="3"/>
        <v>Poloha pre M5732</v>
      </c>
      <c r="H101" s="6" t="s">
        <v>285</v>
      </c>
      <c r="I101" s="34"/>
      <c r="J101" s="34"/>
      <c r="K101" s="34"/>
      <c r="L101" s="34"/>
      <c r="M101" s="37"/>
      <c r="N101" s="34"/>
      <c r="O101" s="34"/>
    </row>
    <row r="102" spans="1:15" x14ac:dyDescent="0.25">
      <c r="A102" s="3">
        <v>137</v>
      </c>
      <c r="B102" s="4">
        <v>97</v>
      </c>
      <c r="C102" s="5" t="s">
        <v>137</v>
      </c>
      <c r="D102" s="5" t="s">
        <v>277</v>
      </c>
      <c r="E102" s="5" t="str">
        <f>IFERROR(VLOOKUP(C102,[1]Hárok1!$B$2:$M$141,9,FALSE),"NA")</f>
        <v>48.359181675999999</v>
      </c>
      <c r="F102" s="5" t="str">
        <f>IFERROR(VLOOKUP(C102,[1]Hárok1!$B$2:$M$141,10,FALSE),"NA")</f>
        <v>19.765010631999999</v>
      </c>
      <c r="G102" s="16" t="str">
        <f t="shared" si="3"/>
        <v>Poloha pre M1982</v>
      </c>
      <c r="H102" s="6" t="s">
        <v>298</v>
      </c>
      <c r="I102" s="32">
        <v>7431</v>
      </c>
      <c r="J102" s="32">
        <v>33051</v>
      </c>
      <c r="K102" s="32">
        <v>-1739.7541666666666</v>
      </c>
      <c r="L102" s="32">
        <f>+N102+O102</f>
        <v>21554.891073223</v>
      </c>
      <c r="M102" s="35">
        <f>+L102*365</f>
        <v>7867535.2417263947</v>
      </c>
      <c r="N102" s="32">
        <f>+((J102*$Q$3*$S$3*$R$3)+(J102*$Q$4*$R$4*$S$4))</f>
        <v>1329.2781028979998</v>
      </c>
      <c r="O102" s="32">
        <f>+((K102*$W$3*$X$3)+(K102*$W$4*$X$4)+(K102*$W$5*$X$5))*-1*$W$7</f>
        <v>20225.612970325001</v>
      </c>
    </row>
    <row r="103" spans="1:15" x14ac:dyDescent="0.25">
      <c r="A103" s="3">
        <v>138</v>
      </c>
      <c r="B103" s="4">
        <v>97</v>
      </c>
      <c r="C103" s="5" t="s">
        <v>138</v>
      </c>
      <c r="D103" s="5" t="s">
        <v>278</v>
      </c>
      <c r="E103" s="5" t="str">
        <f>IFERROR(VLOOKUP(C103,[1]Hárok1!$B$2:$M$141,9,FALSE),"NA")</f>
        <v>48.362731840999999</v>
      </c>
      <c r="F103" s="5" t="str">
        <f>IFERROR(VLOOKUP(C103,[1]Hárok1!$B$2:$M$141,10,FALSE),"NA")</f>
        <v>19.830648178000001</v>
      </c>
      <c r="G103" s="16" t="str">
        <f t="shared" si="3"/>
        <v>Poloha pre M239</v>
      </c>
      <c r="H103" s="6" t="s">
        <v>298</v>
      </c>
      <c r="I103" s="33"/>
      <c r="J103" s="33"/>
      <c r="K103" s="33"/>
      <c r="L103" s="33"/>
      <c r="M103" s="36"/>
      <c r="N103" s="33"/>
      <c r="O103" s="33"/>
    </row>
    <row r="104" spans="1:15" x14ac:dyDescent="0.25">
      <c r="A104" s="3">
        <v>139</v>
      </c>
      <c r="B104" s="4">
        <v>97</v>
      </c>
      <c r="C104" s="5" t="s">
        <v>139</v>
      </c>
      <c r="D104" s="5" t="s">
        <v>279</v>
      </c>
      <c r="E104" s="5" t="str">
        <f>IFERROR(VLOOKUP(C104,[1]Hárok1!$B$2:$M$141,9,FALSE),"NA")</f>
        <v>48.359048702999999</v>
      </c>
      <c r="F104" s="5" t="str">
        <f>IFERROR(VLOOKUP(C104,[1]Hárok1!$B$2:$M$141,10,FALSE),"NA")</f>
        <v>19.758300896000002</v>
      </c>
      <c r="G104" s="16" t="str">
        <f t="shared" si="3"/>
        <v>Poloha pre M5110</v>
      </c>
      <c r="H104" s="6" t="s">
        <v>298</v>
      </c>
      <c r="I104" s="34"/>
      <c r="J104" s="34"/>
      <c r="K104" s="34"/>
      <c r="L104" s="34"/>
      <c r="M104" s="37"/>
      <c r="N104" s="34"/>
      <c r="O104" s="34"/>
    </row>
    <row r="105" spans="1:15" x14ac:dyDescent="0.25">
      <c r="A105" s="3">
        <v>114</v>
      </c>
      <c r="B105" s="4">
        <v>87</v>
      </c>
      <c r="C105" s="5" t="s">
        <v>114</v>
      </c>
      <c r="D105" s="5" t="s">
        <v>254</v>
      </c>
      <c r="E105" s="5" t="str">
        <f>IFERROR(VLOOKUP(C105,[1]Hárok1!$B$2:$M$141,9,FALSE),"NA")</f>
        <v>48.270847603000000</v>
      </c>
      <c r="F105" s="5" t="str">
        <f>IFERROR(VLOOKUP(C105,[1]Hárok1!$B$2:$M$141,10,FALSE),"NA")</f>
        <v>17.719407485000001</v>
      </c>
      <c r="G105" s="16" t="str">
        <f t="shared" si="3"/>
        <v>Poloha pre M258</v>
      </c>
      <c r="H105" s="6" t="s">
        <v>309</v>
      </c>
      <c r="I105" s="7">
        <v>5217</v>
      </c>
      <c r="J105" s="32">
        <v>85816</v>
      </c>
      <c r="K105" s="32">
        <v>-1564.0002777777777</v>
      </c>
      <c r="L105" s="32">
        <f>+N105+O105</f>
        <v>21633.809473689664</v>
      </c>
      <c r="M105" s="38">
        <f>+L105*365</f>
        <v>7896340.4578967271</v>
      </c>
      <c r="N105" s="40">
        <f>+((J105*$Q$3*$S$3*$R$3)+(J105*$Q$4*$R$4*$S$4))</f>
        <v>3451.4335323680002</v>
      </c>
      <c r="O105" s="32">
        <f>+((K105*$W$3*$X$3)+(K105*$W$4*$X$4)+(K105*$W$5*$X$5))*-1*$W$7</f>
        <v>18182.375941321665</v>
      </c>
    </row>
    <row r="106" spans="1:15" x14ac:dyDescent="0.25">
      <c r="A106" s="3">
        <v>115</v>
      </c>
      <c r="B106" s="4">
        <v>87</v>
      </c>
      <c r="C106" s="5" t="s">
        <v>115</v>
      </c>
      <c r="D106" s="5" t="s">
        <v>255</v>
      </c>
      <c r="E106" s="5" t="str">
        <f>IFERROR(VLOOKUP(C106,[1]Hárok1!$B$2:$M$141,9,FALSE),"NA")</f>
        <v>48.247485316000002</v>
      </c>
      <c r="F106" s="5" t="str">
        <f>IFERROR(VLOOKUP(C106,[1]Hárok1!$B$2:$M$141,10,FALSE),"NA")</f>
        <v>17.704585936000001</v>
      </c>
      <c r="G106" s="16" t="str">
        <f t="shared" si="3"/>
        <v>Poloha pre M3626</v>
      </c>
      <c r="H106" s="6" t="s">
        <v>309</v>
      </c>
      <c r="I106" s="7">
        <v>8470</v>
      </c>
      <c r="J106" s="34"/>
      <c r="K106" s="34"/>
      <c r="L106" s="34"/>
      <c r="M106" s="39"/>
      <c r="N106" s="41"/>
      <c r="O106" s="34"/>
    </row>
    <row r="107" spans="1:15" x14ac:dyDescent="0.25">
      <c r="A107" s="3">
        <v>20</v>
      </c>
      <c r="B107" s="4">
        <v>32</v>
      </c>
      <c r="C107" s="5" t="s">
        <v>22</v>
      </c>
      <c r="D107" s="5" t="s">
        <v>162</v>
      </c>
      <c r="E107" s="5" t="str">
        <f>IFERROR(VLOOKUP(C107,[1]Hárok1!$B$2:$M$141,9,FALSE),"NA")</f>
        <v>47.997419354000002</v>
      </c>
      <c r="F107" s="5" t="str">
        <f>IFERROR(VLOOKUP(C107,[1]Hárok1!$B$2:$M$141,10,FALSE),"NA")</f>
        <v>17.553570056000002</v>
      </c>
      <c r="G107" s="16" t="str">
        <f t="shared" si="3"/>
        <v>Poloha pre M4342</v>
      </c>
      <c r="H107" s="6" t="s">
        <v>295</v>
      </c>
      <c r="I107" s="7">
        <v>17678</v>
      </c>
      <c r="J107" s="8">
        <v>51115</v>
      </c>
      <c r="K107" s="8">
        <v>-1567.2611111111112</v>
      </c>
      <c r="L107" s="8">
        <f>+N107+O107</f>
        <v>20276.079031136669</v>
      </c>
      <c r="M107" s="20">
        <f>+L107*365</f>
        <v>7400768.8463648846</v>
      </c>
      <c r="N107" s="9">
        <f>+((J107*$Q$3*$S$3*$R$3)+(J107*$Q$4*$R$4*$S$4))</f>
        <v>2055.7940827699999</v>
      </c>
      <c r="O107" s="8">
        <f>+((K107*$W$3*$X$3)+(K107*$W$4*$X$4)+(K107*$W$5*$X$5))*-1*$W$7</f>
        <v>18220.284948366669</v>
      </c>
    </row>
    <row r="108" spans="1:15" x14ac:dyDescent="0.25">
      <c r="A108" s="3">
        <v>5</v>
      </c>
      <c r="B108" s="4">
        <v>10</v>
      </c>
      <c r="C108" s="5" t="s">
        <v>8</v>
      </c>
      <c r="D108" s="5" t="s">
        <v>147</v>
      </c>
      <c r="E108" s="5" t="str">
        <f>IFERROR(VLOOKUP(C108,[1]Hárok1!$B$2:$M$141,9,FALSE),"NA")</f>
        <v>49.014314526000000</v>
      </c>
      <c r="F108" s="5" t="str">
        <f>IFERROR(VLOOKUP(C108,[1]Hárok1!$B$2:$M$141,10,FALSE),"NA")</f>
        <v>21.266785989999999</v>
      </c>
      <c r="G108" s="16" t="str">
        <f t="shared" si="3"/>
        <v>Poloha pre M4059</v>
      </c>
      <c r="H108" s="6" t="s">
        <v>290</v>
      </c>
      <c r="I108" s="7">
        <v>31483</v>
      </c>
      <c r="J108" s="8">
        <v>74327</v>
      </c>
      <c r="K108" s="8">
        <v>-1329.1427777777778</v>
      </c>
      <c r="L108" s="8">
        <f>+N108+O108</f>
        <v>18441.383917682666</v>
      </c>
      <c r="M108" s="20">
        <f>+L108*365</f>
        <v>6731105.1299541732</v>
      </c>
      <c r="N108" s="9">
        <f>+((J108*$Q$3*$S$3*$R$3)+(J108*$Q$4*$R$4*$S$4))</f>
        <v>2989.3574643459997</v>
      </c>
      <c r="O108" s="8">
        <f>+((K108*$W$3*$X$3)+(K108*$W$4*$X$4)+(K108*$W$5*$X$5))*-1*$W$7</f>
        <v>15452.026453336666</v>
      </c>
    </row>
    <row r="109" spans="1:15" x14ac:dyDescent="0.25">
      <c r="A109" s="3">
        <v>6</v>
      </c>
      <c r="B109" s="4">
        <v>12</v>
      </c>
      <c r="C109" s="5" t="s">
        <v>9</v>
      </c>
      <c r="D109" s="5" t="s">
        <v>148</v>
      </c>
      <c r="E109" s="5" t="str">
        <f>IFERROR(VLOOKUP(C109,[1]Hárok1!$B$2:$M$141,9,FALSE),"NA")</f>
        <v>49.082463203000003</v>
      </c>
      <c r="F109" s="5" t="str">
        <f>IFERROR(VLOOKUP(C109,[1]Hárok1!$B$2:$M$141,10,FALSE),"NA")</f>
        <v>19.307172678000001</v>
      </c>
      <c r="G109" s="16" t="str">
        <f t="shared" si="3"/>
        <v>Poloha pre M980</v>
      </c>
      <c r="H109" s="6" t="s">
        <v>291</v>
      </c>
      <c r="I109" s="7">
        <v>26414</v>
      </c>
      <c r="J109" s="8">
        <v>105494</v>
      </c>
      <c r="K109" s="8">
        <v>-1203.0802777777778</v>
      </c>
      <c r="L109" s="8">
        <f>+N109+O109</f>
        <v>18229.342522973664</v>
      </c>
      <c r="M109" s="20">
        <f>+L109*365</f>
        <v>6653710.0208853874</v>
      </c>
      <c r="N109" s="9">
        <f>+((J109*$Q$3*$S$3*$R$3)+(J109*$Q$4*$R$4*$S$4))</f>
        <v>4242.8629750119999</v>
      </c>
      <c r="O109" s="8">
        <f>+((K109*$W$3*$X$3)+(K109*$W$4*$X$4)+(K109*$W$5*$X$5))*-1*$W$7</f>
        <v>13986.479547961664</v>
      </c>
    </row>
    <row r="110" spans="1:15" x14ac:dyDescent="0.25">
      <c r="A110" s="3">
        <v>119</v>
      </c>
      <c r="B110" s="4">
        <v>90</v>
      </c>
      <c r="C110" s="5" t="s">
        <v>119</v>
      </c>
      <c r="D110" s="5" t="s">
        <v>259</v>
      </c>
      <c r="E110" s="5" t="str">
        <f>IFERROR(VLOOKUP(C110,[1]Hárok1!$B$2:$M$141,9,FALSE),"NA")</f>
        <v>48.610537968999999</v>
      </c>
      <c r="F110" s="5" t="str">
        <f>IFERROR(VLOOKUP(C110,[1]Hárok1!$B$2:$M$141,10,FALSE),"NA")</f>
        <v>18.232441821999998</v>
      </c>
      <c r="G110" s="16" t="str">
        <f t="shared" si="3"/>
        <v>Poloha pre M4177</v>
      </c>
      <c r="H110" s="6" t="s">
        <v>313</v>
      </c>
      <c r="I110" s="7">
        <v>8676</v>
      </c>
      <c r="J110" s="32">
        <v>-4051</v>
      </c>
      <c r="K110" s="32">
        <v>-1358.786111111111</v>
      </c>
      <c r="L110" s="32">
        <f>+N110+O110</f>
        <v>15633.719583418666</v>
      </c>
      <c r="M110" s="38">
        <f>+L110*365</f>
        <v>5706307.6479478134</v>
      </c>
      <c r="N110" s="40">
        <f>+((J110*$Q$3*$S$3*$R$3)+(J110*$Q$4*$R$4*$S$4))</f>
        <v>-162.92716089800001</v>
      </c>
      <c r="O110" s="32">
        <f>+((K110*$W$3*$X$3)+(K110*$W$4*$X$4)+(K110*$W$5*$X$5))*-1*$W$7</f>
        <v>15796.646744316666</v>
      </c>
    </row>
    <row r="111" spans="1:15" x14ac:dyDescent="0.25">
      <c r="A111" s="3">
        <v>120</v>
      </c>
      <c r="B111" s="4">
        <v>90</v>
      </c>
      <c r="C111" s="5" t="s">
        <v>120</v>
      </c>
      <c r="D111" s="5" t="s">
        <v>260</v>
      </c>
      <c r="E111" s="5" t="str">
        <f>IFERROR(VLOOKUP(C111,[1]Hárok1!$B$2:$M$141,9,FALSE),"NA")</f>
        <v>48.601374040000003</v>
      </c>
      <c r="F111" s="5" t="str">
        <f>IFERROR(VLOOKUP(C111,[1]Hárok1!$B$2:$M$141,10,FALSE),"NA")</f>
        <v>18.219416858999999</v>
      </c>
      <c r="G111" s="16" t="str">
        <f t="shared" si="3"/>
        <v>Poloha pre M4962</v>
      </c>
      <c r="H111" s="6" t="s">
        <v>313</v>
      </c>
      <c r="I111" s="7">
        <v>11063</v>
      </c>
      <c r="J111" s="34"/>
      <c r="K111" s="34"/>
      <c r="L111" s="34"/>
      <c r="M111" s="39"/>
      <c r="N111" s="41"/>
      <c r="O111" s="34"/>
    </row>
    <row r="112" spans="1:15" x14ac:dyDescent="0.25">
      <c r="A112" s="3">
        <v>110</v>
      </c>
      <c r="B112" s="4">
        <v>83</v>
      </c>
      <c r="C112" s="5" t="s">
        <v>110</v>
      </c>
      <c r="D112" s="5" t="s">
        <v>250</v>
      </c>
      <c r="E112" s="5" t="str">
        <f>IFERROR(VLOOKUP(C112,[1]Hárok1!$B$2:$M$141,9,FALSE),"NA")</f>
        <v>48.308663187000001</v>
      </c>
      <c r="F112" s="5" t="str">
        <f>IFERROR(VLOOKUP(C112,[1]Hárok1!$B$2:$M$141,10,FALSE),"NA")</f>
        <v>18.137103250999999</v>
      </c>
      <c r="G112" s="16" t="str">
        <f t="shared" si="3"/>
        <v>Poloha pre M1963</v>
      </c>
      <c r="H112" s="6" t="s">
        <v>304</v>
      </c>
      <c r="I112" s="7">
        <v>7446</v>
      </c>
      <c r="J112" s="8">
        <v>53361</v>
      </c>
      <c r="K112" s="8">
        <v>-1214.2955555555557</v>
      </c>
      <c r="L112" s="8">
        <f>+N112+O112</f>
        <v>16262.989362531336</v>
      </c>
      <c r="M112" s="20">
        <f>+L112*365</f>
        <v>5935991.1173239378</v>
      </c>
      <c r="N112" s="9">
        <f>+((J112*$Q$3*$S$3*$R$3)+(J112*$Q$4*$R$4*$S$4))</f>
        <v>2146.1259522780001</v>
      </c>
      <c r="O112" s="8">
        <f>+((K112*$W$3*$X$3)+(K112*$W$4*$X$4)+(K112*$W$5*$X$5))*-1*$W$7</f>
        <v>14116.863410253336</v>
      </c>
    </row>
    <row r="113" spans="1:15" x14ac:dyDescent="0.25">
      <c r="A113" s="3">
        <v>79</v>
      </c>
      <c r="B113" s="4">
        <v>62</v>
      </c>
      <c r="C113" s="5" t="s">
        <v>80</v>
      </c>
      <c r="D113" s="5" t="s">
        <v>220</v>
      </c>
      <c r="E113" s="5" t="str">
        <f>IFERROR(VLOOKUP(C113,[1]Hárok1!$B$2:$M$141,9,FALSE),"NA")</f>
        <v>48.247045114000002</v>
      </c>
      <c r="F113" s="5" t="str">
        <f>IFERROR(VLOOKUP(C113,[1]Hárok1!$B$2:$M$141,10,FALSE),"NA")</f>
        <v>18.303197017999999</v>
      </c>
      <c r="G113" s="16" t="str">
        <f t="shared" si="3"/>
        <v>Poloha pre M7696</v>
      </c>
      <c r="H113" s="6" t="s">
        <v>304</v>
      </c>
      <c r="I113" s="7">
        <v>16843</v>
      </c>
      <c r="J113" s="8">
        <v>79857</v>
      </c>
      <c r="K113" s="8">
        <v>-994.06833333333338</v>
      </c>
      <c r="L113" s="8">
        <f>+N113+O113</f>
        <v>14768.367588416002</v>
      </c>
      <c r="M113" s="20">
        <f>+L113*365</f>
        <v>5390454.1697718408</v>
      </c>
      <c r="N113" s="9">
        <f>+((J113*$Q$3*$S$3*$R$3)+(J113*$Q$4*$R$4*$S$4))</f>
        <v>3211.7685232860003</v>
      </c>
      <c r="O113" s="8">
        <f>+((K113*$W$3*$X$3)+(K113*$W$4*$X$4)+(K113*$W$5*$X$5))*-1*$W$7</f>
        <v>11556.599065130002</v>
      </c>
    </row>
    <row r="114" spans="1:15" x14ac:dyDescent="0.25">
      <c r="A114" s="3">
        <v>44</v>
      </c>
      <c r="B114" s="4">
        <v>41</v>
      </c>
      <c r="C114" s="5" t="s">
        <v>45</v>
      </c>
      <c r="D114" s="5" t="s">
        <v>185</v>
      </c>
      <c r="E114" s="5" t="str">
        <f>IFERROR(VLOOKUP(C114,[1]Hárok1!$B$2:$M$141,9,FALSE),"NA")</f>
        <v>48.853471075000002</v>
      </c>
      <c r="F114" s="5" t="str">
        <f>IFERROR(VLOOKUP(C114,[1]Hárok1!$B$2:$M$141,10,FALSE),"NA")</f>
        <v>17.967363018000000</v>
      </c>
      <c r="G114" s="16" t="str">
        <f t="shared" si="3"/>
        <v>Poloha pre M3535</v>
      </c>
      <c r="H114" s="6" t="s">
        <v>294</v>
      </c>
      <c r="I114" s="32">
        <v>11641</v>
      </c>
      <c r="J114" s="32">
        <v>-110770</v>
      </c>
      <c r="K114" s="32">
        <v>-1356.5694444444443</v>
      </c>
      <c r="L114" s="32">
        <f>+N114+O114</f>
        <v>11315.818348956665</v>
      </c>
      <c r="M114" s="35">
        <f>+L114*365</f>
        <v>4130273.6973691829</v>
      </c>
      <c r="N114" s="32">
        <f>+((J114*$Q$3*$S$3*$R$3)+(J114*$Q$4*$R$4*$S$4))</f>
        <v>-4455.0584084599996</v>
      </c>
      <c r="O114" s="32">
        <f>+((K114*$W$3*$X$3)+(K114*$W$4*$X$4)+(K114*$W$5*$X$5))*-1*$W$7</f>
        <v>15770.876757416665</v>
      </c>
    </row>
    <row r="115" spans="1:15" x14ac:dyDescent="0.25">
      <c r="A115" s="3">
        <v>45</v>
      </c>
      <c r="B115" s="4">
        <v>41</v>
      </c>
      <c r="C115" s="5" t="s">
        <v>46</v>
      </c>
      <c r="D115" s="5" t="s">
        <v>186</v>
      </c>
      <c r="E115" s="5" t="str">
        <f>IFERROR(VLOOKUP(C115,[1]Hárok1!$B$2:$M$141,9,FALSE),"NA")</f>
        <v>48.848939104000003</v>
      </c>
      <c r="F115" s="5" t="str">
        <f>IFERROR(VLOOKUP(C115,[1]Hárok1!$B$2:$M$141,10,FALSE),"NA")</f>
        <v>17.985586773000001</v>
      </c>
      <c r="G115" s="16" t="str">
        <f t="shared" si="3"/>
        <v>Poloha pre M4904</v>
      </c>
      <c r="H115" s="6" t="s">
        <v>294</v>
      </c>
      <c r="I115" s="33"/>
      <c r="J115" s="33"/>
      <c r="K115" s="33"/>
      <c r="L115" s="33"/>
      <c r="M115" s="36"/>
      <c r="N115" s="33"/>
      <c r="O115" s="33"/>
    </row>
    <row r="116" spans="1:15" x14ac:dyDescent="0.25">
      <c r="A116" s="3">
        <v>46</v>
      </c>
      <c r="B116" s="4">
        <v>41</v>
      </c>
      <c r="C116" s="5" t="s">
        <v>47</v>
      </c>
      <c r="D116" s="5" t="s">
        <v>187</v>
      </c>
      <c r="E116" s="5" t="str">
        <f>IFERROR(VLOOKUP(C116,[1]Hárok1!$B$2:$M$141,9,FALSE),"NA")</f>
        <v>48.851472203000000</v>
      </c>
      <c r="F116" s="5" t="str">
        <f>IFERROR(VLOOKUP(C116,[1]Hárok1!$B$2:$M$141,10,FALSE),"NA")</f>
        <v>17.973467737000000</v>
      </c>
      <c r="G116" s="16" t="str">
        <f t="shared" si="3"/>
        <v>Poloha pre M935</v>
      </c>
      <c r="H116" s="6" t="s">
        <v>294</v>
      </c>
      <c r="I116" s="34"/>
      <c r="J116" s="34"/>
      <c r="K116" s="34"/>
      <c r="L116" s="34"/>
      <c r="M116" s="37"/>
      <c r="N116" s="34"/>
      <c r="O116" s="34"/>
    </row>
    <row r="117" spans="1:15" x14ac:dyDescent="0.25">
      <c r="A117" s="3">
        <v>97</v>
      </c>
      <c r="B117" s="4">
        <v>72</v>
      </c>
      <c r="C117" s="5" t="s">
        <v>97</v>
      </c>
      <c r="D117" s="5" t="s">
        <v>237</v>
      </c>
      <c r="E117" s="5" t="str">
        <f>IFERROR(VLOOKUP(C117,[1]Hárok1!$B$2:$M$141,9,FALSE),"NA")</f>
        <v>47.984691523999999</v>
      </c>
      <c r="F117" s="5" t="str">
        <f>IFERROR(VLOOKUP(C117,[1]Hárok1!$B$2:$M$141,10,FALSE),"NA")</f>
        <v>18.176026632999999</v>
      </c>
      <c r="G117" s="16" t="str">
        <f t="shared" si="3"/>
        <v>Poloha pre M3129</v>
      </c>
      <c r="H117" s="6" t="s">
        <v>308</v>
      </c>
      <c r="I117" s="7">
        <v>13052</v>
      </c>
      <c r="J117" s="8">
        <v>57186</v>
      </c>
      <c r="K117" s="8">
        <v>-1025.405</v>
      </c>
      <c r="L117" s="8">
        <f>+N117+O117</f>
        <v>14220.868920617999</v>
      </c>
      <c r="M117" s="20">
        <f>+L117*365</f>
        <v>5190617.1560255699</v>
      </c>
      <c r="N117" s="9">
        <f>+((J117*$Q$3*$S$3*$R$3)+(J117*$Q$4*$R$4*$S$4))</f>
        <v>2299.9636196279998</v>
      </c>
      <c r="O117" s="8">
        <f>+((K117*$W$3*$X$3)+(K117*$W$4*$X$4)+(K117*$W$5*$X$5))*-1*$W$7</f>
        <v>11920.905300989998</v>
      </c>
    </row>
    <row r="118" spans="1:15" x14ac:dyDescent="0.25">
      <c r="A118" s="3">
        <v>81</v>
      </c>
      <c r="B118" s="4">
        <v>64</v>
      </c>
      <c r="C118" s="5" t="s">
        <v>82</v>
      </c>
      <c r="D118" s="5" t="s">
        <v>222</v>
      </c>
      <c r="E118" s="5" t="str">
        <f>IFERROR(VLOOKUP(C118,[1]Hárok1!$B$2:$M$141,9,FALSE),"NA")</f>
        <v>48.695056415000003</v>
      </c>
      <c r="F118" s="5" t="str">
        <f>IFERROR(VLOOKUP(C118,[1]Hárok1!$B$2:$M$141,10,FALSE),"NA")</f>
        <v>18.383804468000001</v>
      </c>
      <c r="G118" s="16" t="str">
        <f t="shared" si="3"/>
        <v>Poloha pre M3959</v>
      </c>
      <c r="H118" s="6" t="s">
        <v>305</v>
      </c>
      <c r="I118" s="32">
        <v>10106</v>
      </c>
      <c r="J118" s="32">
        <v>48114</v>
      </c>
      <c r="K118" s="32">
        <v>-872.76111111111106</v>
      </c>
      <c r="L118" s="32">
        <f>+N118+O118</f>
        <v>12081.431787138665</v>
      </c>
      <c r="M118" s="35">
        <f>+L118*365</f>
        <v>4409722.6023056125</v>
      </c>
      <c r="N118" s="32">
        <f>+((J118*$Q$3*$S$3*$R$3)+(J118*$Q$4*$R$4*$S$4))</f>
        <v>1935.096869772</v>
      </c>
      <c r="O118" s="32">
        <f>+((K118*$W$3*$X$3)+(K118*$W$4*$X$4)+(K118*$W$5*$X$5))*-1*$W$7</f>
        <v>10146.334917366665</v>
      </c>
    </row>
    <row r="119" spans="1:15" x14ac:dyDescent="0.25">
      <c r="A119" s="3">
        <v>83</v>
      </c>
      <c r="B119" s="4">
        <v>64</v>
      </c>
      <c r="C119" s="5" t="s">
        <v>83</v>
      </c>
      <c r="D119" s="5" t="s">
        <v>223</v>
      </c>
      <c r="E119" s="5" t="str">
        <f>IFERROR(VLOOKUP(C119,[1]Hárok1!$B$2:$M$141,9,FALSE),"NA")</f>
        <v>48.708549523000002</v>
      </c>
      <c r="F119" s="5" t="str">
        <f>IFERROR(VLOOKUP(C119,[1]Hárok1!$B$2:$M$141,10,FALSE),"NA")</f>
        <v>18.430502146999999</v>
      </c>
      <c r="G119" s="16" t="str">
        <f t="shared" si="3"/>
        <v>Poloha pre M4852</v>
      </c>
      <c r="H119" s="6" t="s">
        <v>300</v>
      </c>
      <c r="I119" s="33"/>
      <c r="J119" s="33"/>
      <c r="K119" s="33"/>
      <c r="L119" s="33"/>
      <c r="M119" s="36"/>
      <c r="N119" s="33"/>
      <c r="O119" s="33"/>
    </row>
    <row r="120" spans="1:15" x14ac:dyDescent="0.25">
      <c r="A120" s="3">
        <v>84</v>
      </c>
      <c r="B120" s="4">
        <v>64</v>
      </c>
      <c r="C120" s="5" t="s">
        <v>84</v>
      </c>
      <c r="D120" s="5" t="s">
        <v>224</v>
      </c>
      <c r="E120" s="5" t="str">
        <f>IFERROR(VLOOKUP(C120,[1]Hárok1!$B$2:$M$141,9,FALSE),"NA")</f>
        <v>48.723557546000002</v>
      </c>
      <c r="F120" s="5" t="str">
        <f>IFERROR(VLOOKUP(C120,[1]Hárok1!$B$2:$M$141,10,FALSE),"NA")</f>
        <v>18.481700366999998</v>
      </c>
      <c r="G120" s="16" t="str">
        <f t="shared" si="3"/>
        <v>Poloha pre M561</v>
      </c>
      <c r="H120" s="6" t="s">
        <v>300</v>
      </c>
      <c r="I120" s="33"/>
      <c r="J120" s="33"/>
      <c r="K120" s="33"/>
      <c r="L120" s="33"/>
      <c r="M120" s="36"/>
      <c r="N120" s="33"/>
      <c r="O120" s="33"/>
    </row>
    <row r="121" spans="1:15" x14ac:dyDescent="0.25">
      <c r="A121" s="3">
        <v>85</v>
      </c>
      <c r="B121" s="4">
        <v>64</v>
      </c>
      <c r="C121" s="5" t="s">
        <v>85</v>
      </c>
      <c r="D121" s="5" t="s">
        <v>225</v>
      </c>
      <c r="E121" s="5" t="str">
        <f>IFERROR(VLOOKUP(C121,[1]Hárok1!$B$2:$M$141,9,FALSE),"NA")</f>
        <v>48.723494584999997</v>
      </c>
      <c r="F121" s="5" t="str">
        <f>IFERROR(VLOOKUP(C121,[1]Hárok1!$B$2:$M$141,10,FALSE),"NA")</f>
        <v>18.482139438000001</v>
      </c>
      <c r="G121" s="16" t="str">
        <f t="shared" si="3"/>
        <v>Poloha pre M986</v>
      </c>
      <c r="H121" s="6" t="s">
        <v>300</v>
      </c>
      <c r="I121" s="34"/>
      <c r="J121" s="34"/>
      <c r="K121" s="34"/>
      <c r="L121" s="34"/>
      <c r="M121" s="37"/>
      <c r="N121" s="34"/>
      <c r="O121" s="34"/>
    </row>
    <row r="122" spans="1:15" x14ac:dyDescent="0.25">
      <c r="A122" s="3">
        <v>65</v>
      </c>
      <c r="B122" s="4">
        <v>55</v>
      </c>
      <c r="C122" s="5" t="s">
        <v>66</v>
      </c>
      <c r="D122" s="5" t="s">
        <v>206</v>
      </c>
      <c r="E122" s="5" t="str">
        <f>IFERROR(VLOOKUP(C122,[1]Hárok1!$B$2:$M$141,9,FALSE),"NA")</f>
        <v>48.941527915000002</v>
      </c>
      <c r="F122" s="5" t="str">
        <f>IFERROR(VLOOKUP(C122,[1]Hárok1!$B$2:$M$141,10,FALSE),"NA")</f>
        <v>17.929250183000001</v>
      </c>
      <c r="G122" s="16" t="str">
        <f t="shared" si="3"/>
        <v>Poloha pre M3015</v>
      </c>
      <c r="H122" s="6" t="s">
        <v>294</v>
      </c>
      <c r="I122" s="7">
        <v>8586</v>
      </c>
      <c r="J122" s="8">
        <v>7211</v>
      </c>
      <c r="K122" s="8">
        <v>-943.28027777777777</v>
      </c>
      <c r="L122" s="8">
        <f>+N122+O122</f>
        <v>11256.178774139666</v>
      </c>
      <c r="M122" s="20">
        <f>+L122*365</f>
        <v>4108505.2525609778</v>
      </c>
      <c r="N122" s="9">
        <f>+((J122*$Q$3*$S$3*$R$3)+(J122*$Q$4*$R$4*$S$4))</f>
        <v>290.019194578</v>
      </c>
      <c r="O122" s="8">
        <f>+((K122*$W$3*$X$3)+(K122*$W$4*$X$4)+(K122*$W$5*$X$5))*-1*$W$7</f>
        <v>10966.159579561665</v>
      </c>
    </row>
    <row r="123" spans="1:15" x14ac:dyDescent="0.25">
      <c r="A123" s="3">
        <v>86</v>
      </c>
      <c r="B123" s="4">
        <v>66</v>
      </c>
      <c r="C123" s="5" t="s">
        <v>86</v>
      </c>
      <c r="D123" s="5" t="s">
        <v>226</v>
      </c>
      <c r="E123" s="5" t="str">
        <f>IFERROR(VLOOKUP(C123,[1]Hárok1!$B$2:$M$141,9,FALSE),"NA")</f>
        <v>48.363109684999998</v>
      </c>
      <c r="F123" s="5" t="str">
        <f>IFERROR(VLOOKUP(C123,[1]Hárok1!$B$2:$M$141,10,FALSE),"NA")</f>
        <v>19.655543391999998</v>
      </c>
      <c r="G123" s="16" t="str">
        <f t="shared" si="3"/>
        <v>Poloha pre M2702</v>
      </c>
      <c r="H123" s="6" t="s">
        <v>298</v>
      </c>
      <c r="I123" s="32">
        <v>8646</v>
      </c>
      <c r="J123" s="32">
        <v>29922</v>
      </c>
      <c r="K123" s="32">
        <v>-874.72</v>
      </c>
      <c r="L123" s="32">
        <f>+N123+O123</f>
        <v>11372.540951916</v>
      </c>
      <c r="M123" s="38">
        <f>+L123*365</f>
        <v>4150977.44744934</v>
      </c>
      <c r="N123" s="40">
        <f>+((J123*$Q$3*$S$3*$R$3)+(J123*$Q$4*$R$4*$S$4))</f>
        <v>1203.4328581560001</v>
      </c>
      <c r="O123" s="32">
        <f>+((K123*$W$3*$X$3)+(K123*$W$4*$X$4)+(K123*$W$5*$X$5))*-1*$W$7</f>
        <v>10169.10809376</v>
      </c>
    </row>
    <row r="124" spans="1:15" x14ac:dyDescent="0.25">
      <c r="A124" s="3">
        <v>87</v>
      </c>
      <c r="B124" s="4">
        <v>66</v>
      </c>
      <c r="C124" s="5" t="s">
        <v>87</v>
      </c>
      <c r="D124" s="5" t="s">
        <v>227</v>
      </c>
      <c r="E124" s="5" t="str">
        <f>IFERROR(VLOOKUP(C124,[1]Hárok1!$B$2:$M$141,9,FALSE),"NA")</f>
        <v>48.354365055999999</v>
      </c>
      <c r="F124" s="5" t="str">
        <f>IFERROR(VLOOKUP(C124,[1]Hárok1!$B$2:$M$141,10,FALSE),"NA")</f>
        <v>19.666827646000002</v>
      </c>
      <c r="G124" s="16" t="str">
        <f t="shared" si="3"/>
        <v>Poloha pre M7260</v>
      </c>
      <c r="H124" s="6" t="s">
        <v>298</v>
      </c>
      <c r="I124" s="34"/>
      <c r="J124" s="34"/>
      <c r="K124" s="34"/>
      <c r="L124" s="34"/>
      <c r="M124" s="39"/>
      <c r="N124" s="41"/>
      <c r="O124" s="34"/>
    </row>
    <row r="125" spans="1:15" x14ac:dyDescent="0.25">
      <c r="A125" s="3">
        <v>30</v>
      </c>
      <c r="B125" s="4">
        <v>36</v>
      </c>
      <c r="C125" s="5" t="s">
        <v>31</v>
      </c>
      <c r="D125" s="5" t="s">
        <v>171</v>
      </c>
      <c r="E125" s="5" t="str">
        <f>IFERROR(VLOOKUP(C125,[1]Hárok1!$B$2:$M$141,9,FALSE),"NA")</f>
        <v>49.131287381000000</v>
      </c>
      <c r="F125" s="5" t="str">
        <f>IFERROR(VLOOKUP(C125,[1]Hárok1!$B$2:$M$141,10,FALSE),"NA")</f>
        <v>18.898959896000001</v>
      </c>
      <c r="G125" s="16" t="str">
        <f t="shared" si="3"/>
        <v>Poloha pre M4094</v>
      </c>
      <c r="H125" s="6" t="s">
        <v>289</v>
      </c>
      <c r="I125" s="32">
        <v>11901</v>
      </c>
      <c r="J125" s="32">
        <v>49579</v>
      </c>
      <c r="K125" s="32">
        <v>-808.47472222222223</v>
      </c>
      <c r="L125" s="32">
        <f>+N125+O125</f>
        <v>11392.987476570333</v>
      </c>
      <c r="M125" s="38">
        <f>+L125*365</f>
        <v>4158440.4289481719</v>
      </c>
      <c r="N125" s="40">
        <f>+((J125*$Q$3*$S$3*$R$3)+(J125*$Q$4*$R$4*$S$4))</f>
        <v>1994.0177018420002</v>
      </c>
      <c r="O125" s="32">
        <f>+((K125*$W$3*$X$3)+(K125*$W$4*$X$4)+(K125*$W$5*$X$5))*-1*$W$7</f>
        <v>9398.9697747283335</v>
      </c>
    </row>
    <row r="126" spans="1:15" x14ac:dyDescent="0.25">
      <c r="A126" s="3">
        <v>31</v>
      </c>
      <c r="B126" s="4">
        <v>36</v>
      </c>
      <c r="C126" s="5" t="s">
        <v>32</v>
      </c>
      <c r="D126" s="5" t="s">
        <v>172</v>
      </c>
      <c r="E126" s="5" t="str">
        <f>IFERROR(VLOOKUP(C126,[1]Hárok1!$B$2:$M$141,9,FALSE),"NA")</f>
        <v>49.127227679999997</v>
      </c>
      <c r="F126" s="5" t="str">
        <f>IFERROR(VLOOKUP(C126,[1]Hárok1!$B$2:$M$141,10,FALSE),"NA")</f>
        <v>18.903196604000001</v>
      </c>
      <c r="G126" s="16" t="str">
        <f t="shared" si="3"/>
        <v>Poloha pre M6171</v>
      </c>
      <c r="H126" s="6" t="s">
        <v>289</v>
      </c>
      <c r="I126" s="34"/>
      <c r="J126" s="34"/>
      <c r="K126" s="34"/>
      <c r="L126" s="34"/>
      <c r="M126" s="39"/>
      <c r="N126" s="41"/>
      <c r="O126" s="34"/>
    </row>
    <row r="127" spans="1:15" x14ac:dyDescent="0.25">
      <c r="A127" s="3">
        <v>72</v>
      </c>
      <c r="B127" s="4">
        <v>58</v>
      </c>
      <c r="C127" s="5" t="s">
        <v>73</v>
      </c>
      <c r="D127" s="5" t="s">
        <v>213</v>
      </c>
      <c r="E127" s="5" t="str">
        <f>IFERROR(VLOOKUP(C127,[1]Hárok1!$B$2:$M$141,9,FALSE),"NA")</f>
        <v>48.588403620000001</v>
      </c>
      <c r="F127" s="5" t="str">
        <f>IFERROR(VLOOKUP(C127,[1]Hárok1!$B$2:$M$141,10,FALSE),"NA")</f>
        <v>18.896201154000000</v>
      </c>
      <c r="G127" s="16" t="str">
        <f t="shared" si="3"/>
        <v>Poloha pre M342</v>
      </c>
      <c r="H127" s="6" t="s">
        <v>303</v>
      </c>
      <c r="I127" s="7">
        <v>9653</v>
      </c>
      <c r="J127" s="8">
        <v>79532</v>
      </c>
      <c r="K127" s="8">
        <v>-724.28555555555556</v>
      </c>
      <c r="L127" s="8">
        <f>+N127+O127</f>
        <v>11618.921083609333</v>
      </c>
      <c r="M127" s="20">
        <f>+L127*365</f>
        <v>4240906.1955174068</v>
      </c>
      <c r="N127" s="9">
        <f>+((J127*$Q$3*$S$3*$R$3)+(J127*$Q$4*$R$4*$S$4))</f>
        <v>3198.6973489359998</v>
      </c>
      <c r="O127" s="8">
        <f>+((K127*$W$3*$X$3)+(K127*$W$4*$X$4)+(K127*$W$5*$X$5))*-1*$W$7</f>
        <v>8420.2237346733327</v>
      </c>
    </row>
    <row r="128" spans="1:15" x14ac:dyDescent="0.25">
      <c r="A128" s="3">
        <v>61</v>
      </c>
      <c r="B128" s="4">
        <v>51</v>
      </c>
      <c r="C128" s="5" t="s">
        <v>62</v>
      </c>
      <c r="D128" s="5" t="s">
        <v>202</v>
      </c>
      <c r="E128" s="5" t="str">
        <f>IFERROR(VLOOKUP(C128,[1]Hárok1!$B$2:$M$141,9,FALSE),"NA")</f>
        <v>49.098893812000000</v>
      </c>
      <c r="F128" s="5" t="str">
        <f>IFERROR(VLOOKUP(C128,[1]Hárok1!$B$2:$M$141,10,FALSE),"NA")</f>
        <v>21.487261280999999</v>
      </c>
      <c r="G128" s="16" t="str">
        <f t="shared" si="3"/>
        <v>Poloha pre M1066</v>
      </c>
      <c r="H128" s="6" t="s">
        <v>301</v>
      </c>
      <c r="I128" s="32">
        <v>9935</v>
      </c>
      <c r="J128" s="32">
        <v>38504</v>
      </c>
      <c r="K128" s="32">
        <v>-802.52277777777783</v>
      </c>
      <c r="L128" s="32">
        <f>+N128+O128</f>
        <v>10878.367398368668</v>
      </c>
      <c r="M128" s="38">
        <f>+L128*365</f>
        <v>3970604.1004045638</v>
      </c>
      <c r="N128" s="40">
        <f>+((J128*$Q$3*$S$3*$R$3)+(J128*$Q$4*$R$4*$S$4))</f>
        <v>1548.592298992</v>
      </c>
      <c r="O128" s="32">
        <f>+((K128*$W$3*$X$3)+(K128*$W$4*$X$4)+(K128*$W$5*$X$5))*-1*$W$7</f>
        <v>9329.7750993766676</v>
      </c>
    </row>
    <row r="129" spans="1:15" x14ac:dyDescent="0.25">
      <c r="A129" s="3">
        <v>62</v>
      </c>
      <c r="B129" s="4">
        <v>51</v>
      </c>
      <c r="C129" s="5" t="s">
        <v>63</v>
      </c>
      <c r="D129" s="5" t="s">
        <v>203</v>
      </c>
      <c r="E129" s="5" t="str">
        <f>IFERROR(VLOOKUP(C129,[1]Hárok1!$B$2:$M$141,9,FALSE),"NA")</f>
        <v>49.100081774000003</v>
      </c>
      <c r="F129" s="5" t="str">
        <f>IFERROR(VLOOKUP(C129,[1]Hárok1!$B$2:$M$141,10,FALSE),"NA")</f>
        <v>21.490096271999999</v>
      </c>
      <c r="G129" s="16" t="str">
        <f t="shared" si="3"/>
        <v>Poloha pre M5423</v>
      </c>
      <c r="H129" s="6" t="s">
        <v>301</v>
      </c>
      <c r="I129" s="34"/>
      <c r="J129" s="34"/>
      <c r="K129" s="34"/>
      <c r="L129" s="34"/>
      <c r="M129" s="39"/>
      <c r="N129" s="41"/>
      <c r="O129" s="34"/>
    </row>
    <row r="130" spans="1:15" x14ac:dyDescent="0.25">
      <c r="A130" s="3">
        <v>106</v>
      </c>
      <c r="B130" s="4">
        <v>80</v>
      </c>
      <c r="C130" s="5" t="s">
        <v>106</v>
      </c>
      <c r="D130" s="5" t="s">
        <v>246</v>
      </c>
      <c r="E130" s="5" t="str">
        <f>IFERROR(VLOOKUP(C130,[1]Hárok1!$B$2:$M$141,9,FALSE),"NA")</f>
        <v>48.342267288999999</v>
      </c>
      <c r="F130" s="5" t="str">
        <f>IFERROR(VLOOKUP(C130,[1]Hárok1!$B$2:$M$141,10,FALSE),"NA")</f>
        <v>19.682785633000002</v>
      </c>
      <c r="G130" s="16" t="str">
        <f t="shared" si="3"/>
        <v>Poloha pre M2300</v>
      </c>
      <c r="H130" s="6" t="s">
        <v>298</v>
      </c>
      <c r="I130" s="7">
        <v>10663</v>
      </c>
      <c r="J130" s="8">
        <v>35610</v>
      </c>
      <c r="K130" s="8">
        <v>-623.29805555555561</v>
      </c>
      <c r="L130" s="8">
        <f>+N130+O130</f>
        <v>8678.3862149283341</v>
      </c>
      <c r="M130" s="20">
        <f>+L130*365</f>
        <v>3167610.9684488419</v>
      </c>
      <c r="N130" s="9">
        <f>+((J130*$Q$3*$S$3*$R$3)+(J130*$Q$4*$R$4*$S$4))</f>
        <v>1432.1985187800001</v>
      </c>
      <c r="O130" s="8">
        <f>+((K130*$W$3*$X$3)+(K130*$W$4*$X$4)+(K130*$W$5*$X$5))*-1*$W$7</f>
        <v>7246.187696148334</v>
      </c>
    </row>
    <row r="131" spans="1:15" x14ac:dyDescent="0.25">
      <c r="A131" s="3">
        <v>36</v>
      </c>
      <c r="B131" s="4">
        <v>39</v>
      </c>
      <c r="C131" s="5" t="s">
        <v>37</v>
      </c>
      <c r="D131" s="5" t="s">
        <v>177</v>
      </c>
      <c r="E131" s="5" t="str">
        <f>IFERROR(VLOOKUP(C131,[1]Hárok1!$B$2:$M$141,9,FALSE),"NA")</f>
        <v>48.462640389999997</v>
      </c>
      <c r="F131" s="5" t="str">
        <f>IFERROR(VLOOKUP(C131,[1]Hárok1!$B$2:$M$141,10,FALSE),"NA")</f>
        <v>19.566474529000001</v>
      </c>
      <c r="G131" s="16" t="str">
        <f t="shared" ref="G131:G142" si="4">HYPERLINK("https://www.google.com/maps?q="&amp;E131&amp;" "&amp;F131,CONCATENATE("Poloha"," pre ",C131))</f>
        <v>Poloha pre M1053</v>
      </c>
      <c r="H131" s="6" t="s">
        <v>298</v>
      </c>
      <c r="I131" s="32">
        <v>10331</v>
      </c>
      <c r="J131" s="32">
        <v>29484</v>
      </c>
      <c r="K131" s="32">
        <v>-502.9352777777778</v>
      </c>
      <c r="L131" s="32">
        <f>+N131+O131</f>
        <v>7032.7201790836671</v>
      </c>
      <c r="M131" s="35">
        <f>+L131*365</f>
        <v>2566942.8653655383</v>
      </c>
      <c r="N131" s="32">
        <f>+((J131*$Q$3*$S$3*$R$3)+(J131*$Q$4*$R$4*$S$4))</f>
        <v>1185.8169370319999</v>
      </c>
      <c r="O131" s="32">
        <f>+((K131*$W$3*$X$3)+(K131*$W$4*$X$4)+(K131*$W$5*$X$5))*-1*$W$7</f>
        <v>5846.9032420516669</v>
      </c>
    </row>
    <row r="132" spans="1:15" x14ac:dyDescent="0.25">
      <c r="A132" s="3">
        <v>37</v>
      </c>
      <c r="B132" s="4">
        <v>39</v>
      </c>
      <c r="C132" s="5" t="s">
        <v>38</v>
      </c>
      <c r="D132" s="5" t="s">
        <v>178</v>
      </c>
      <c r="E132" s="5" t="str">
        <f>IFERROR(VLOOKUP(C132,[1]Hárok1!$B$2:$M$141,9,FALSE),"NA")</f>
        <v>48.461806185999997</v>
      </c>
      <c r="F132" s="5" t="str">
        <f>IFERROR(VLOOKUP(C132,[1]Hárok1!$B$2:$M$141,10,FALSE),"NA")</f>
        <v>19.568523285000001</v>
      </c>
      <c r="G132" s="16" t="str">
        <f t="shared" si="4"/>
        <v>Poloha pre M2718</v>
      </c>
      <c r="H132" s="6" t="s">
        <v>298</v>
      </c>
      <c r="I132" s="33"/>
      <c r="J132" s="33"/>
      <c r="K132" s="33"/>
      <c r="L132" s="33"/>
      <c r="M132" s="36"/>
      <c r="N132" s="33"/>
      <c r="O132" s="33"/>
    </row>
    <row r="133" spans="1:15" x14ac:dyDescent="0.25">
      <c r="A133" s="3">
        <v>38</v>
      </c>
      <c r="B133" s="4">
        <v>39</v>
      </c>
      <c r="C133" s="5" t="s">
        <v>39</v>
      </c>
      <c r="D133" s="5" t="s">
        <v>179</v>
      </c>
      <c r="E133" s="5" t="str">
        <f>IFERROR(VLOOKUP(C133,[1]Hárok1!$B$2:$M$141,9,FALSE),"NA")</f>
        <v>48.453908740999999</v>
      </c>
      <c r="F133" s="5" t="str">
        <f>IFERROR(VLOOKUP(C133,[1]Hárok1!$B$2:$M$141,10,FALSE),"NA")</f>
        <v>19.574113292000000</v>
      </c>
      <c r="G133" s="16" t="str">
        <f t="shared" si="4"/>
        <v>Poloha pre M5563</v>
      </c>
      <c r="H133" s="6" t="s">
        <v>298</v>
      </c>
      <c r="I133" s="33"/>
      <c r="J133" s="33"/>
      <c r="K133" s="33"/>
      <c r="L133" s="33"/>
      <c r="M133" s="36"/>
      <c r="N133" s="33"/>
      <c r="O133" s="33"/>
    </row>
    <row r="134" spans="1:15" x14ac:dyDescent="0.25">
      <c r="A134" s="3">
        <v>39</v>
      </c>
      <c r="B134" s="4">
        <v>39</v>
      </c>
      <c r="C134" s="5" t="s">
        <v>40</v>
      </c>
      <c r="D134" s="5" t="s">
        <v>180</v>
      </c>
      <c r="E134" s="5" t="str">
        <f>IFERROR(VLOOKUP(C134,[1]Hárok1!$B$2:$M$141,9,FALSE),"NA")</f>
        <v>48.466653307000001</v>
      </c>
      <c r="F134" s="5" t="str">
        <f>IFERROR(VLOOKUP(C134,[1]Hárok1!$B$2:$M$141,10,FALSE),"NA")</f>
        <v>19.551876018000002</v>
      </c>
      <c r="G134" s="16" t="str">
        <f t="shared" si="4"/>
        <v>Poloha pre M990</v>
      </c>
      <c r="H134" s="6" t="s">
        <v>298</v>
      </c>
      <c r="I134" s="34"/>
      <c r="J134" s="34"/>
      <c r="K134" s="34"/>
      <c r="L134" s="34"/>
      <c r="M134" s="37"/>
      <c r="N134" s="34"/>
      <c r="O134" s="34"/>
    </row>
    <row r="135" spans="1:15" x14ac:dyDescent="0.25">
      <c r="A135" s="3">
        <v>90</v>
      </c>
      <c r="B135" s="4">
        <v>68</v>
      </c>
      <c r="C135" s="5" t="s">
        <v>90</v>
      </c>
      <c r="D135" s="5" t="s">
        <v>230</v>
      </c>
      <c r="E135" s="5" t="str">
        <f>IFERROR(VLOOKUP(C135,[1]Hárok1!$B$2:$M$141,9,FALSE),"NA")</f>
        <v>48.366901589000001</v>
      </c>
      <c r="F135" s="5" t="str">
        <f>IFERROR(VLOOKUP(C135,[1]Hárok1!$B$2:$M$141,10,FALSE),"NA")</f>
        <v>19.064696405999999</v>
      </c>
      <c r="G135" s="16" t="str">
        <f t="shared" si="4"/>
        <v>Poloha pre M6973</v>
      </c>
      <c r="H135" s="6" t="s">
        <v>306</v>
      </c>
      <c r="I135" s="7">
        <v>10066</v>
      </c>
      <c r="J135" s="8">
        <v>61608</v>
      </c>
      <c r="K135" s="8">
        <v>-434.25333333333333</v>
      </c>
      <c r="L135" s="8">
        <f t="shared" ref="L135:L142" si="5">+N135+O135</f>
        <v>7526.2493421439995</v>
      </c>
      <c r="M135" s="20">
        <f t="shared" ref="M135:M142" si="6">+L135*365</f>
        <v>2747081.00988256</v>
      </c>
      <c r="N135" s="9">
        <f t="shared" ref="N135:N142" si="7">+((J135*$Q$3*$S$3*$R$3)+(J135*$Q$4*$R$4*$S$4))</f>
        <v>2477.8120287840002</v>
      </c>
      <c r="O135" s="8">
        <f t="shared" ref="O135:O142" si="8">+((K135*$W$3*$X$3)+(K135*$W$4*$X$4)+(K135*$W$5*$X$5))*-1*$W$7</f>
        <v>5048.4373133599993</v>
      </c>
    </row>
    <row r="136" spans="1:15" x14ac:dyDescent="0.25">
      <c r="A136" s="3">
        <v>129</v>
      </c>
      <c r="B136" s="4">
        <v>94</v>
      </c>
      <c r="C136" s="5" t="s">
        <v>129</v>
      </c>
      <c r="D136" s="5" t="s">
        <v>269</v>
      </c>
      <c r="E136" s="5" t="str">
        <f>IFERROR(VLOOKUP(C136,[1]Hárok1!$B$2:$M$141,9,FALSE),"NA")</f>
        <v>49.168324599999998</v>
      </c>
      <c r="F136" s="5" t="str">
        <f>IFERROR(VLOOKUP(C136,[1]Hárok1!$B$2:$M$141,10,FALSE),"NA")</f>
        <v>21.547192410000001</v>
      </c>
      <c r="G136" s="16" t="str">
        <f t="shared" si="4"/>
        <v>Poloha pre M885</v>
      </c>
      <c r="H136" s="6" t="s">
        <v>301</v>
      </c>
      <c r="I136" s="7">
        <v>4558</v>
      </c>
      <c r="J136" s="8">
        <v>27593</v>
      </c>
      <c r="K136" s="8">
        <v>-432.5936111111111</v>
      </c>
      <c r="L136" s="8">
        <f t="shared" si="5"/>
        <v>6138.9049282156657</v>
      </c>
      <c r="M136" s="20">
        <f t="shared" si="6"/>
        <v>2240700.298798718</v>
      </c>
      <c r="N136" s="9">
        <f t="shared" si="7"/>
        <v>1109.7628118140001</v>
      </c>
      <c r="O136" s="8">
        <f t="shared" si="8"/>
        <v>5029.1421164016656</v>
      </c>
    </row>
    <row r="137" spans="1:15" x14ac:dyDescent="0.25">
      <c r="A137" s="3">
        <v>15</v>
      </c>
      <c r="B137" s="4">
        <v>27</v>
      </c>
      <c r="C137" s="5" t="s">
        <v>17</v>
      </c>
      <c r="D137" s="5" t="s">
        <v>157</v>
      </c>
      <c r="E137" s="5" t="str">
        <f>IFERROR(VLOOKUP(C137,[1]Hárok1!$B$2:$M$141,9,FALSE),"NA")</f>
        <v>47.977251707999997</v>
      </c>
      <c r="F137" s="5" t="str">
        <f>IFERROR(VLOOKUP(C137,[1]Hárok1!$B$2:$M$141,10,FALSE),"NA")</f>
        <v>17.598973801000000</v>
      </c>
      <c r="G137" s="16" t="str">
        <f t="shared" si="4"/>
        <v>Poloha pre M3627</v>
      </c>
      <c r="H137" s="6" t="s">
        <v>295</v>
      </c>
      <c r="I137" s="7">
        <v>13349</v>
      </c>
      <c r="J137" s="8">
        <v>1607</v>
      </c>
      <c r="K137" s="8">
        <v>-302.07611111111112</v>
      </c>
      <c r="L137" s="8">
        <f t="shared" si="5"/>
        <v>3576.4352799226667</v>
      </c>
      <c r="M137" s="20">
        <f t="shared" si="6"/>
        <v>1305398.8771717735</v>
      </c>
      <c r="N137" s="9">
        <f t="shared" si="7"/>
        <v>64.631929786000001</v>
      </c>
      <c r="O137" s="8">
        <f t="shared" si="8"/>
        <v>3511.8033501366667</v>
      </c>
    </row>
    <row r="138" spans="1:15" x14ac:dyDescent="0.25">
      <c r="A138" s="3">
        <v>94</v>
      </c>
      <c r="B138" s="4">
        <v>70</v>
      </c>
      <c r="C138" s="5" t="s">
        <v>94</v>
      </c>
      <c r="D138" s="5" t="s">
        <v>234</v>
      </c>
      <c r="E138" s="5" t="str">
        <f>IFERROR(VLOOKUP(C138,[1]Hárok1!$B$2:$M$141,9,FALSE),"NA")</f>
        <v>49.216389468000003</v>
      </c>
      <c r="F138" s="5" t="str">
        <f>IFERROR(VLOOKUP(C138,[1]Hárok1!$B$2:$M$141,10,FALSE),"NA")</f>
        <v>18.569622338999999</v>
      </c>
      <c r="G138" s="16" t="str">
        <f t="shared" si="4"/>
        <v>Poloha pre M473</v>
      </c>
      <c r="H138" s="6" t="s">
        <v>307</v>
      </c>
      <c r="I138" s="7">
        <v>13073</v>
      </c>
      <c r="J138" s="8">
        <v>13203</v>
      </c>
      <c r="K138" s="8">
        <v>-184.40666666666667</v>
      </c>
      <c r="L138" s="8">
        <f t="shared" si="5"/>
        <v>2674.841829514</v>
      </c>
      <c r="M138" s="20">
        <f t="shared" si="6"/>
        <v>976317.26777260995</v>
      </c>
      <c r="N138" s="9">
        <f t="shared" si="7"/>
        <v>531.01143059399999</v>
      </c>
      <c r="O138" s="8">
        <f t="shared" si="8"/>
        <v>2143.8303989199999</v>
      </c>
    </row>
    <row r="139" spans="1:15" x14ac:dyDescent="0.25">
      <c r="A139" s="3">
        <v>112</v>
      </c>
      <c r="B139" s="4">
        <v>85</v>
      </c>
      <c r="C139" s="5" t="s">
        <v>112</v>
      </c>
      <c r="D139" s="5" t="s">
        <v>252</v>
      </c>
      <c r="E139" s="5" t="str">
        <f>IFERROR(VLOOKUP(C139,[1]Hárok1!$B$2:$M$141,9,FALSE),"NA")</f>
        <v>47.765563608000001</v>
      </c>
      <c r="F139" s="5" t="str">
        <f>IFERROR(VLOOKUP(C139,[1]Hárok1!$B$2:$M$141,10,FALSE),"NA")</f>
        <v>18.098823324000001</v>
      </c>
      <c r="G139" s="16" t="str">
        <f t="shared" si="4"/>
        <v>Poloha pre M4745</v>
      </c>
      <c r="H139" s="6" t="s">
        <v>302</v>
      </c>
      <c r="I139" s="7">
        <v>12285</v>
      </c>
      <c r="J139" s="8">
        <v>21191</v>
      </c>
      <c r="K139" s="8">
        <v>-150.27944444444444</v>
      </c>
      <c r="L139" s="8">
        <f t="shared" si="5"/>
        <v>2599.3631842146665</v>
      </c>
      <c r="M139" s="20">
        <f t="shared" si="6"/>
        <v>948767.5622383533</v>
      </c>
      <c r="N139" s="9">
        <f t="shared" si="7"/>
        <v>852.28078661799998</v>
      </c>
      <c r="O139" s="8">
        <f t="shared" si="8"/>
        <v>1747.0823975966664</v>
      </c>
    </row>
    <row r="140" spans="1:15" x14ac:dyDescent="0.25">
      <c r="A140" s="3">
        <v>18</v>
      </c>
      <c r="B140" s="4">
        <v>29</v>
      </c>
      <c r="C140" s="5" t="s">
        <v>20</v>
      </c>
      <c r="D140" s="5" t="s">
        <v>160</v>
      </c>
      <c r="E140" s="5" t="str">
        <f>IFERROR(VLOOKUP(C140,[1]Hárok1!$B$2:$M$141,9,FALSE),"NA")</f>
        <v>48.731216828999997</v>
      </c>
      <c r="F140" s="5" t="str">
        <f>IFERROR(VLOOKUP(C140,[1]Hárok1!$B$2:$M$141,10,FALSE),"NA")</f>
        <v>19.140040574000000</v>
      </c>
      <c r="G140" s="16" t="str">
        <f t="shared" si="4"/>
        <v>Poloha pre M5341</v>
      </c>
      <c r="H140" s="6" t="s">
        <v>292</v>
      </c>
      <c r="I140" s="7">
        <v>32321</v>
      </c>
      <c r="J140" s="8">
        <v>11852</v>
      </c>
      <c r="K140" s="8">
        <v>-138.39416666666668</v>
      </c>
      <c r="L140" s="8">
        <f t="shared" si="5"/>
        <v>2085.5849757410001</v>
      </c>
      <c r="M140" s="20">
        <f t="shared" si="6"/>
        <v>761238.51614546508</v>
      </c>
      <c r="N140" s="9">
        <f t="shared" si="7"/>
        <v>476.675564296</v>
      </c>
      <c r="O140" s="8">
        <f t="shared" si="8"/>
        <v>1608.9094114450002</v>
      </c>
    </row>
    <row r="141" spans="1:15" x14ac:dyDescent="0.25">
      <c r="A141" s="3">
        <v>113</v>
      </c>
      <c r="B141" s="4">
        <v>86</v>
      </c>
      <c r="C141" s="5" t="s">
        <v>113</v>
      </c>
      <c r="D141" s="5" t="s">
        <v>253</v>
      </c>
      <c r="E141" s="5" t="str">
        <f>IFERROR(VLOOKUP(C141,[1]Hárok1!$B$2:$M$141,9,FALSE),"NA")</f>
        <v>48.786862612000000</v>
      </c>
      <c r="F141" s="5" t="str">
        <f>IFERROR(VLOOKUP(C141,[1]Hárok1!$B$2:$M$141,10,FALSE),"NA")</f>
        <v>18.629458578000001</v>
      </c>
      <c r="G141" s="16" t="str">
        <f t="shared" si="4"/>
        <v>Poloha pre M4742</v>
      </c>
      <c r="H141" s="6" t="s">
        <v>300</v>
      </c>
      <c r="I141" s="7">
        <v>14157</v>
      </c>
      <c r="J141" s="8">
        <v>28228</v>
      </c>
      <c r="K141" s="8">
        <v>-46.130555555555553</v>
      </c>
      <c r="L141" s="8">
        <f t="shared" si="5"/>
        <v>1671.5953247273333</v>
      </c>
      <c r="M141" s="20">
        <f t="shared" si="6"/>
        <v>610132.29352547659</v>
      </c>
      <c r="N141" s="9">
        <f t="shared" si="7"/>
        <v>1135.301875544</v>
      </c>
      <c r="O141" s="8">
        <f t="shared" si="8"/>
        <v>536.29344918333334</v>
      </c>
    </row>
    <row r="142" spans="1:15" x14ac:dyDescent="0.25">
      <c r="A142" s="3">
        <v>80</v>
      </c>
      <c r="B142" s="4">
        <v>63</v>
      </c>
      <c r="C142" s="5" t="s">
        <v>81</v>
      </c>
      <c r="D142" s="5" t="s">
        <v>221</v>
      </c>
      <c r="E142" s="5" t="str">
        <f>IFERROR(VLOOKUP(C142,[1]Hárok1!$B$2:$M$141,9,FALSE),"NA")</f>
        <v>48.358818472000003</v>
      </c>
      <c r="F142" s="5" t="str">
        <f>IFERROR(VLOOKUP(C142,[1]Hárok1!$B$2:$M$141,10,FALSE),"NA")</f>
        <v>18.049816920000001</v>
      </c>
      <c r="G142" s="16" t="str">
        <f t="shared" si="4"/>
        <v>Poloha pre M3371</v>
      </c>
      <c r="H142" s="6" t="s">
        <v>304</v>
      </c>
      <c r="I142" s="7">
        <v>10319</v>
      </c>
      <c r="J142" s="8">
        <v>1455</v>
      </c>
      <c r="K142" s="8">
        <v>-22.968611111111112</v>
      </c>
      <c r="L142" s="8">
        <f t="shared" si="5"/>
        <v>325.54156274166672</v>
      </c>
      <c r="M142" s="20">
        <f t="shared" si="6"/>
        <v>118822.67040070836</v>
      </c>
      <c r="N142" s="9">
        <f t="shared" si="7"/>
        <v>58.51864209</v>
      </c>
      <c r="O142" s="8">
        <f t="shared" si="8"/>
        <v>267.02292065166671</v>
      </c>
    </row>
    <row r="143" spans="1:15" x14ac:dyDescent="0.25">
      <c r="K143" s="12"/>
    </row>
    <row r="144" spans="1:15" x14ac:dyDescent="0.25">
      <c r="K144" s="12"/>
    </row>
    <row r="145" spans="9:11" x14ac:dyDescent="0.25">
      <c r="K145" s="12"/>
    </row>
    <row r="146" spans="9:11" x14ac:dyDescent="0.25">
      <c r="K146" s="12"/>
    </row>
    <row r="147" spans="9:11" x14ac:dyDescent="0.25">
      <c r="K147" s="12"/>
    </row>
    <row r="148" spans="9:11" x14ac:dyDescent="0.25">
      <c r="K148" s="12"/>
    </row>
    <row r="149" spans="9:11" x14ac:dyDescent="0.25">
      <c r="I149" s="7"/>
      <c r="J149" s="8"/>
      <c r="K149" s="12"/>
    </row>
    <row r="150" spans="9:11" x14ac:dyDescent="0.25">
      <c r="K150" s="12"/>
    </row>
    <row r="151" spans="9:11" x14ac:dyDescent="0.25">
      <c r="K151" s="12"/>
    </row>
    <row r="152" spans="9:11" x14ac:dyDescent="0.25">
      <c r="K152" s="12"/>
    </row>
    <row r="153" spans="9:11" x14ac:dyDescent="0.25">
      <c r="K153" s="12"/>
    </row>
    <row r="154" spans="9:11" x14ac:dyDescent="0.25">
      <c r="J154" s="9"/>
      <c r="K154" s="12"/>
    </row>
    <row r="155" spans="9:11" x14ac:dyDescent="0.25">
      <c r="K155" s="12"/>
    </row>
    <row r="156" spans="9:11" x14ac:dyDescent="0.25">
      <c r="K156" s="12"/>
    </row>
    <row r="157" spans="9:11" x14ac:dyDescent="0.25">
      <c r="K157" s="12"/>
    </row>
    <row r="158" spans="9:11" x14ac:dyDescent="0.25">
      <c r="K158" s="12"/>
    </row>
    <row r="159" spans="9:11" x14ac:dyDescent="0.25">
      <c r="K159" s="12"/>
    </row>
    <row r="160" spans="9:11" x14ac:dyDescent="0.25">
      <c r="I160" s="7"/>
      <c r="J160" s="8"/>
      <c r="K160" s="12"/>
    </row>
    <row r="161" spans="10:11" x14ac:dyDescent="0.25">
      <c r="K161" s="12"/>
    </row>
    <row r="162" spans="10:11" x14ac:dyDescent="0.25">
      <c r="K162" s="12"/>
    </row>
    <row r="163" spans="10:11" x14ac:dyDescent="0.25">
      <c r="J163" s="13"/>
      <c r="K163" s="12"/>
    </row>
    <row r="164" spans="10:11" x14ac:dyDescent="0.25">
      <c r="K164" s="12"/>
    </row>
    <row r="165" spans="10:11" x14ac:dyDescent="0.25">
      <c r="K165" s="12"/>
    </row>
    <row r="166" spans="10:11" x14ac:dyDescent="0.25">
      <c r="K166" s="12"/>
    </row>
    <row r="167" spans="10:11" x14ac:dyDescent="0.25">
      <c r="K167" s="12"/>
    </row>
    <row r="168" spans="10:11" x14ac:dyDescent="0.25">
      <c r="K168" s="12"/>
    </row>
    <row r="169" spans="10:11" x14ac:dyDescent="0.25">
      <c r="K169" s="12"/>
    </row>
    <row r="170" spans="10:11" x14ac:dyDescent="0.25">
      <c r="K170" s="12"/>
    </row>
    <row r="171" spans="10:11" x14ac:dyDescent="0.25">
      <c r="K171" s="12"/>
    </row>
    <row r="172" spans="10:11" x14ac:dyDescent="0.25">
      <c r="K172" s="12"/>
    </row>
    <row r="173" spans="10:11" x14ac:dyDescent="0.25">
      <c r="K173" s="12"/>
    </row>
    <row r="174" spans="10:11" x14ac:dyDescent="0.25">
      <c r="K174" s="12"/>
    </row>
    <row r="175" spans="10:11" x14ac:dyDescent="0.25">
      <c r="K175" s="12"/>
    </row>
    <row r="176" spans="10:11" x14ac:dyDescent="0.25">
      <c r="K176" s="12"/>
    </row>
    <row r="177" spans="11:11" x14ac:dyDescent="0.25">
      <c r="K177" s="12"/>
    </row>
    <row r="178" spans="11:11" x14ac:dyDescent="0.25">
      <c r="K178" s="12"/>
    </row>
    <row r="179" spans="11:11" x14ac:dyDescent="0.25">
      <c r="K179" s="12"/>
    </row>
  </sheetData>
  <autoFilter ref="A2:O2" xr:uid="{00000000-0009-0000-0000-000000000000}">
    <sortState xmlns:xlrd2="http://schemas.microsoft.com/office/spreadsheetml/2017/richdata2" ref="A3:P142">
      <sortCondition descending="1" ref="M2"/>
    </sortState>
  </autoFilter>
  <mergeCells count="255">
    <mergeCell ref="I4:I5"/>
    <mergeCell ref="J4:J5"/>
    <mergeCell ref="K4:K5"/>
    <mergeCell ref="L4:L5"/>
    <mergeCell ref="M4:M5"/>
    <mergeCell ref="N4:N5"/>
    <mergeCell ref="O4:O5"/>
    <mergeCell ref="I6:I8"/>
    <mergeCell ref="J6:J8"/>
    <mergeCell ref="K6:K8"/>
    <mergeCell ref="L6:L8"/>
    <mergeCell ref="M6:M8"/>
    <mergeCell ref="N6:N8"/>
    <mergeCell ref="O6:O8"/>
    <mergeCell ref="O54:O55"/>
    <mergeCell ref="I36:I37"/>
    <mergeCell ref="J36:J37"/>
    <mergeCell ref="K36:K37"/>
    <mergeCell ref="L36:L37"/>
    <mergeCell ref="M36:M37"/>
    <mergeCell ref="N36:N37"/>
    <mergeCell ref="O36:O37"/>
    <mergeCell ref="I27:I28"/>
    <mergeCell ref="J27:J28"/>
    <mergeCell ref="K27:K28"/>
    <mergeCell ref="L27:L28"/>
    <mergeCell ref="M27:M28"/>
    <mergeCell ref="N27:N28"/>
    <mergeCell ref="O27:O28"/>
    <mergeCell ref="I30:I31"/>
    <mergeCell ref="J30:J31"/>
    <mergeCell ref="K30:K31"/>
    <mergeCell ref="L30:L31"/>
    <mergeCell ref="M30:M31"/>
    <mergeCell ref="N30:N31"/>
    <mergeCell ref="O30:O31"/>
    <mergeCell ref="I32:I33"/>
    <mergeCell ref="J32:J33"/>
    <mergeCell ref="O66:O67"/>
    <mergeCell ref="I60:I62"/>
    <mergeCell ref="J60:J62"/>
    <mergeCell ref="K60:K62"/>
    <mergeCell ref="L60:L62"/>
    <mergeCell ref="M60:M62"/>
    <mergeCell ref="N60:N62"/>
    <mergeCell ref="O60:O62"/>
    <mergeCell ref="J41:J43"/>
    <mergeCell ref="K41:K43"/>
    <mergeCell ref="L41:L43"/>
    <mergeCell ref="M41:M43"/>
    <mergeCell ref="N41:N43"/>
    <mergeCell ref="O41:O43"/>
    <mergeCell ref="I47:I48"/>
    <mergeCell ref="J47:J48"/>
    <mergeCell ref="K47:K48"/>
    <mergeCell ref="L47:L48"/>
    <mergeCell ref="I54:I55"/>
    <mergeCell ref="J54:J55"/>
    <mergeCell ref="K54:K55"/>
    <mergeCell ref="L54:L55"/>
    <mergeCell ref="M54:M55"/>
    <mergeCell ref="N54:N55"/>
    <mergeCell ref="I76:I78"/>
    <mergeCell ref="J76:J78"/>
    <mergeCell ref="K76:K78"/>
    <mergeCell ref="L76:L78"/>
    <mergeCell ref="M76:M78"/>
    <mergeCell ref="N76:N78"/>
    <mergeCell ref="O76:O78"/>
    <mergeCell ref="I79:I80"/>
    <mergeCell ref="J79:J80"/>
    <mergeCell ref="K79:K80"/>
    <mergeCell ref="L79:L80"/>
    <mergeCell ref="M79:M80"/>
    <mergeCell ref="N79:N80"/>
    <mergeCell ref="O79:O80"/>
    <mergeCell ref="N123:N124"/>
    <mergeCell ref="O123:O124"/>
    <mergeCell ref="I102:I104"/>
    <mergeCell ref="J102:J104"/>
    <mergeCell ref="K102:K104"/>
    <mergeCell ref="L102:L104"/>
    <mergeCell ref="J110:J111"/>
    <mergeCell ref="K110:K111"/>
    <mergeCell ref="L110:L111"/>
    <mergeCell ref="M110:M111"/>
    <mergeCell ref="N110:N111"/>
    <mergeCell ref="O110:O111"/>
    <mergeCell ref="I114:I116"/>
    <mergeCell ref="J114:J116"/>
    <mergeCell ref="K114:K116"/>
    <mergeCell ref="L114:L116"/>
    <mergeCell ref="M114:M116"/>
    <mergeCell ref="N114:N116"/>
    <mergeCell ref="O114:O116"/>
    <mergeCell ref="M102:M104"/>
    <mergeCell ref="N102:N104"/>
    <mergeCell ref="O102:O104"/>
    <mergeCell ref="I128:I129"/>
    <mergeCell ref="J128:J129"/>
    <mergeCell ref="K128:K129"/>
    <mergeCell ref="L128:L129"/>
    <mergeCell ref="I123:I124"/>
    <mergeCell ref="J123:J124"/>
    <mergeCell ref="K123:K124"/>
    <mergeCell ref="L123:L124"/>
    <mergeCell ref="M123:M124"/>
    <mergeCell ref="M9:M11"/>
    <mergeCell ref="N9:N11"/>
    <mergeCell ref="O9:O11"/>
    <mergeCell ref="I20:I21"/>
    <mergeCell ref="J20:J21"/>
    <mergeCell ref="K20:K21"/>
    <mergeCell ref="L20:L21"/>
    <mergeCell ref="M20:M21"/>
    <mergeCell ref="N20:N21"/>
    <mergeCell ref="O20:O21"/>
    <mergeCell ref="J13:J19"/>
    <mergeCell ref="K13:K19"/>
    <mergeCell ref="L13:L19"/>
    <mergeCell ref="M13:M19"/>
    <mergeCell ref="N13:N19"/>
    <mergeCell ref="O13:O19"/>
    <mergeCell ref="I9:I11"/>
    <mergeCell ref="J9:J11"/>
    <mergeCell ref="K9:K11"/>
    <mergeCell ref="L9:L11"/>
    <mergeCell ref="I25:I26"/>
    <mergeCell ref="J25:J26"/>
    <mergeCell ref="K25:K26"/>
    <mergeCell ref="L25:L26"/>
    <mergeCell ref="M25:M26"/>
    <mergeCell ref="N25:N26"/>
    <mergeCell ref="O25:O26"/>
    <mergeCell ref="I22:I24"/>
    <mergeCell ref="J22:J24"/>
    <mergeCell ref="K22:K24"/>
    <mergeCell ref="L22:L24"/>
    <mergeCell ref="M22:M24"/>
    <mergeCell ref="N22:N24"/>
    <mergeCell ref="O22:O24"/>
    <mergeCell ref="L32:L33"/>
    <mergeCell ref="M32:M33"/>
    <mergeCell ref="N32:N33"/>
    <mergeCell ref="O32:O33"/>
    <mergeCell ref="M47:M48"/>
    <mergeCell ref="N47:N48"/>
    <mergeCell ref="O47:O48"/>
    <mergeCell ref="I50:I53"/>
    <mergeCell ref="J50:J53"/>
    <mergeCell ref="K50:K53"/>
    <mergeCell ref="L50:L53"/>
    <mergeCell ref="M50:M53"/>
    <mergeCell ref="N50:N53"/>
    <mergeCell ref="O50:O53"/>
    <mergeCell ref="K32:K33"/>
    <mergeCell ref="I57:I59"/>
    <mergeCell ref="J57:J59"/>
    <mergeCell ref="K57:K59"/>
    <mergeCell ref="L57:L59"/>
    <mergeCell ref="M57:M59"/>
    <mergeCell ref="N57:N59"/>
    <mergeCell ref="O57:O59"/>
    <mergeCell ref="L68:L69"/>
    <mergeCell ref="M68:M69"/>
    <mergeCell ref="N68:N69"/>
    <mergeCell ref="O68:O69"/>
    <mergeCell ref="O64:O65"/>
    <mergeCell ref="I64:I65"/>
    <mergeCell ref="J64:J65"/>
    <mergeCell ref="K64:K65"/>
    <mergeCell ref="L64:L65"/>
    <mergeCell ref="M64:M65"/>
    <mergeCell ref="N64:N65"/>
    <mergeCell ref="I66:I67"/>
    <mergeCell ref="J66:J67"/>
    <mergeCell ref="K66:K67"/>
    <mergeCell ref="L66:L67"/>
    <mergeCell ref="M66:M67"/>
    <mergeCell ref="N66:N67"/>
    <mergeCell ref="I73:I74"/>
    <mergeCell ref="J73:J74"/>
    <mergeCell ref="K73:K74"/>
    <mergeCell ref="L73:L74"/>
    <mergeCell ref="M73:M74"/>
    <mergeCell ref="N73:N74"/>
    <mergeCell ref="O73:O74"/>
    <mergeCell ref="I68:I69"/>
    <mergeCell ref="J68:J69"/>
    <mergeCell ref="K68:K69"/>
    <mergeCell ref="I82:I83"/>
    <mergeCell ref="J82:J83"/>
    <mergeCell ref="K82:K83"/>
    <mergeCell ref="L82:L83"/>
    <mergeCell ref="M82:M83"/>
    <mergeCell ref="N82:N83"/>
    <mergeCell ref="O82:O83"/>
    <mergeCell ref="L92:L93"/>
    <mergeCell ref="M92:M93"/>
    <mergeCell ref="N92:N93"/>
    <mergeCell ref="O92:O93"/>
    <mergeCell ref="I86:I91"/>
    <mergeCell ref="J86:J91"/>
    <mergeCell ref="K86:K91"/>
    <mergeCell ref="L86:L91"/>
    <mergeCell ref="M86:M91"/>
    <mergeCell ref="N86:N91"/>
    <mergeCell ref="O86:O91"/>
    <mergeCell ref="I92:I93"/>
    <mergeCell ref="J92:J93"/>
    <mergeCell ref="K92:K93"/>
    <mergeCell ref="I95:I98"/>
    <mergeCell ref="J95:J98"/>
    <mergeCell ref="K95:K98"/>
    <mergeCell ref="L95:L98"/>
    <mergeCell ref="M95:M98"/>
    <mergeCell ref="N95:N98"/>
    <mergeCell ref="O95:O98"/>
    <mergeCell ref="J105:J106"/>
    <mergeCell ref="K105:K106"/>
    <mergeCell ref="L105:L106"/>
    <mergeCell ref="M105:M106"/>
    <mergeCell ref="N105:N106"/>
    <mergeCell ref="O105:O106"/>
    <mergeCell ref="I99:I101"/>
    <mergeCell ref="J99:J101"/>
    <mergeCell ref="K99:K101"/>
    <mergeCell ref="L99:L101"/>
    <mergeCell ref="M99:M101"/>
    <mergeCell ref="N99:N101"/>
    <mergeCell ref="O99:O101"/>
    <mergeCell ref="I131:I134"/>
    <mergeCell ref="J131:J134"/>
    <mergeCell ref="K131:K134"/>
    <mergeCell ref="L131:L134"/>
    <mergeCell ref="M131:M134"/>
    <mergeCell ref="N131:N134"/>
    <mergeCell ref="O131:O134"/>
    <mergeCell ref="I118:I121"/>
    <mergeCell ref="J118:J121"/>
    <mergeCell ref="K118:K121"/>
    <mergeCell ref="L118:L121"/>
    <mergeCell ref="M118:M121"/>
    <mergeCell ref="N118:N121"/>
    <mergeCell ref="O118:O121"/>
    <mergeCell ref="M128:M129"/>
    <mergeCell ref="N128:N129"/>
    <mergeCell ref="O128:O129"/>
    <mergeCell ref="I125:I126"/>
    <mergeCell ref="J125:J126"/>
    <mergeCell ref="K125:K126"/>
    <mergeCell ref="L125:L126"/>
    <mergeCell ref="M125:M126"/>
    <mergeCell ref="N125:N126"/>
    <mergeCell ref="O125:O126"/>
  </mergeCell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="70" zoomScaleNormal="70" workbookViewId="0">
      <selection sqref="A1:G34"/>
    </sheetView>
  </sheetViews>
  <sheetFormatPr defaultRowHeight="15" x14ac:dyDescent="0.25"/>
  <cols>
    <col min="2" max="2" width="66.42578125" customWidth="1"/>
    <col min="3" max="3" width="20.85546875" customWidth="1"/>
    <col min="4" max="4" width="10.42578125" customWidth="1"/>
    <col min="5" max="5" width="18.7109375" customWidth="1"/>
    <col min="6" max="6" width="16.5703125" customWidth="1"/>
    <col min="7" max="7" width="24.5703125" customWidth="1"/>
  </cols>
  <sheetData>
    <row r="1" spans="1:7" ht="74.45" customHeight="1" x14ac:dyDescent="0.25">
      <c r="A1" s="22" t="s">
        <v>0</v>
      </c>
      <c r="B1" s="23" t="s">
        <v>2</v>
      </c>
      <c r="C1" s="23" t="s">
        <v>334</v>
      </c>
      <c r="D1" s="24" t="s">
        <v>316</v>
      </c>
      <c r="E1" s="24" t="s">
        <v>372</v>
      </c>
      <c r="F1" s="24" t="s">
        <v>328</v>
      </c>
      <c r="G1" s="25" t="s">
        <v>338</v>
      </c>
    </row>
    <row r="2" spans="1:7" x14ac:dyDescent="0.25">
      <c r="A2" s="26">
        <v>8</v>
      </c>
      <c r="B2" s="27" t="s">
        <v>144</v>
      </c>
      <c r="C2" s="28" t="s">
        <v>339</v>
      </c>
      <c r="D2" s="29">
        <v>28333</v>
      </c>
      <c r="E2" s="30">
        <v>305324</v>
      </c>
      <c r="F2" s="30">
        <v>-17177.290833333333</v>
      </c>
      <c r="G2" s="31">
        <v>77371026.917065009</v>
      </c>
    </row>
    <row r="3" spans="1:7" x14ac:dyDescent="0.25">
      <c r="A3" s="26">
        <v>9</v>
      </c>
      <c r="B3" s="27" t="s">
        <v>145</v>
      </c>
      <c r="C3" s="28" t="s">
        <v>340</v>
      </c>
      <c r="D3" s="48">
        <v>25325</v>
      </c>
      <c r="E3" s="48">
        <v>305324</v>
      </c>
      <c r="F3" s="48">
        <v>-17177.290833333333</v>
      </c>
      <c r="G3" s="49">
        <v>77371026.917065009</v>
      </c>
    </row>
    <row r="4" spans="1:7" x14ac:dyDescent="0.25">
      <c r="A4" s="26">
        <v>9</v>
      </c>
      <c r="B4" s="27" t="s">
        <v>146</v>
      </c>
      <c r="C4" s="28" t="s">
        <v>341</v>
      </c>
      <c r="D4" s="48"/>
      <c r="E4" s="48"/>
      <c r="F4" s="48"/>
      <c r="G4" s="49"/>
    </row>
    <row r="5" spans="1:7" x14ac:dyDescent="0.25">
      <c r="A5" s="26">
        <v>38</v>
      </c>
      <c r="B5" s="27" t="s">
        <v>174</v>
      </c>
      <c r="C5" s="28" t="s">
        <v>342</v>
      </c>
      <c r="D5" s="48">
        <v>21433</v>
      </c>
      <c r="E5" s="48">
        <v>578486</v>
      </c>
      <c r="F5" s="48">
        <v>-12699.460277777778</v>
      </c>
      <c r="G5" s="49">
        <v>62380120.346335828</v>
      </c>
    </row>
    <row r="6" spans="1:7" x14ac:dyDescent="0.25">
      <c r="A6" s="26">
        <v>38</v>
      </c>
      <c r="B6" s="27" t="s">
        <v>175</v>
      </c>
      <c r="C6" s="28" t="s">
        <v>343</v>
      </c>
      <c r="D6" s="48"/>
      <c r="E6" s="48"/>
      <c r="F6" s="48"/>
      <c r="G6" s="49"/>
    </row>
    <row r="7" spans="1:7" x14ac:dyDescent="0.25">
      <c r="A7" s="26">
        <v>38</v>
      </c>
      <c r="B7" s="27" t="s">
        <v>176</v>
      </c>
      <c r="C7" s="28" t="s">
        <v>344</v>
      </c>
      <c r="D7" s="48"/>
      <c r="E7" s="48"/>
      <c r="F7" s="48"/>
      <c r="G7" s="49"/>
    </row>
    <row r="8" spans="1:7" x14ac:dyDescent="0.25">
      <c r="A8" s="26">
        <v>56</v>
      </c>
      <c r="B8" s="27" t="s">
        <v>207</v>
      </c>
      <c r="C8" s="28" t="s">
        <v>345</v>
      </c>
      <c r="D8" s="48">
        <v>14203</v>
      </c>
      <c r="E8" s="48">
        <v>466754</v>
      </c>
      <c r="F8" s="48">
        <v>-11382.289444444445</v>
      </c>
      <c r="G8" s="49">
        <v>55150713.170109063</v>
      </c>
    </row>
    <row r="9" spans="1:7" x14ac:dyDescent="0.25">
      <c r="A9" s="26">
        <v>56</v>
      </c>
      <c r="B9" s="27" t="s">
        <v>208</v>
      </c>
      <c r="C9" s="28" t="s">
        <v>346</v>
      </c>
      <c r="D9" s="48"/>
      <c r="E9" s="48"/>
      <c r="F9" s="48"/>
      <c r="G9" s="49"/>
    </row>
    <row r="10" spans="1:7" x14ac:dyDescent="0.25">
      <c r="A10" s="26">
        <v>56</v>
      </c>
      <c r="B10" s="27" t="s">
        <v>209</v>
      </c>
      <c r="C10" s="28" t="s">
        <v>347</v>
      </c>
      <c r="D10" s="48"/>
      <c r="E10" s="48"/>
      <c r="F10" s="48"/>
      <c r="G10" s="49"/>
    </row>
    <row r="11" spans="1:7" x14ac:dyDescent="0.25">
      <c r="A11" s="26">
        <v>78</v>
      </c>
      <c r="B11" s="27" t="s">
        <v>243</v>
      </c>
      <c r="C11" s="28" t="s">
        <v>348</v>
      </c>
      <c r="D11" s="29">
        <v>0</v>
      </c>
      <c r="E11" s="30">
        <v>461183</v>
      </c>
      <c r="F11" s="30">
        <v>-7981.818888888889</v>
      </c>
      <c r="G11" s="31">
        <v>40639617.056411177</v>
      </c>
    </row>
    <row r="12" spans="1:7" x14ac:dyDescent="0.25">
      <c r="A12" s="26">
        <v>95</v>
      </c>
      <c r="B12" s="27" t="s">
        <v>270</v>
      </c>
      <c r="C12" s="28" t="s">
        <v>349</v>
      </c>
      <c r="D12" s="29">
        <v>10789</v>
      </c>
      <c r="E12" s="48">
        <v>245867</v>
      </c>
      <c r="F12" s="48">
        <v>-8342.860555555555</v>
      </c>
      <c r="G12" s="49">
        <v>39010810.784363106</v>
      </c>
    </row>
    <row r="13" spans="1:7" x14ac:dyDescent="0.25">
      <c r="A13" s="26">
        <v>95</v>
      </c>
      <c r="B13" s="27" t="s">
        <v>271</v>
      </c>
      <c r="C13" s="28" t="s">
        <v>350</v>
      </c>
      <c r="D13" s="29">
        <v>7918</v>
      </c>
      <c r="E13" s="48"/>
      <c r="F13" s="48"/>
      <c r="G13" s="49"/>
    </row>
    <row r="14" spans="1:7" x14ac:dyDescent="0.25">
      <c r="A14" s="26">
        <v>95</v>
      </c>
      <c r="B14" s="27" t="s">
        <v>272</v>
      </c>
      <c r="C14" s="28" t="s">
        <v>351</v>
      </c>
      <c r="D14" s="29">
        <v>10789</v>
      </c>
      <c r="E14" s="48"/>
      <c r="F14" s="48"/>
      <c r="G14" s="49"/>
    </row>
    <row r="15" spans="1:7" x14ac:dyDescent="0.25">
      <c r="A15" s="26">
        <v>95</v>
      </c>
      <c r="B15" s="27" t="s">
        <v>273</v>
      </c>
      <c r="C15" s="28" t="s">
        <v>352</v>
      </c>
      <c r="D15" s="29">
        <v>10789</v>
      </c>
      <c r="E15" s="48"/>
      <c r="F15" s="48"/>
      <c r="G15" s="49"/>
    </row>
    <row r="16" spans="1:7" x14ac:dyDescent="0.25">
      <c r="A16" s="26">
        <v>95</v>
      </c>
      <c r="B16" s="27" t="s">
        <v>274</v>
      </c>
      <c r="C16" s="28" t="s">
        <v>353</v>
      </c>
      <c r="D16" s="29">
        <v>10789</v>
      </c>
      <c r="E16" s="48"/>
      <c r="F16" s="48"/>
      <c r="G16" s="49"/>
    </row>
    <row r="17" spans="1:7" x14ac:dyDescent="0.25">
      <c r="A17" s="26">
        <v>95</v>
      </c>
      <c r="B17" s="27" t="s">
        <v>275</v>
      </c>
      <c r="C17" s="28" t="s">
        <v>354</v>
      </c>
      <c r="D17" s="29">
        <v>10789</v>
      </c>
      <c r="E17" s="48"/>
      <c r="F17" s="48"/>
      <c r="G17" s="49"/>
    </row>
    <row r="18" spans="1:7" x14ac:dyDescent="0.25">
      <c r="A18" s="26">
        <v>95</v>
      </c>
      <c r="B18" s="27" t="s">
        <v>276</v>
      </c>
      <c r="C18" s="28" t="s">
        <v>355</v>
      </c>
      <c r="D18" s="29">
        <v>7918</v>
      </c>
      <c r="E18" s="48"/>
      <c r="F18" s="48"/>
      <c r="G18" s="49"/>
    </row>
    <row r="19" spans="1:7" x14ac:dyDescent="0.25">
      <c r="A19" s="26">
        <v>21</v>
      </c>
      <c r="B19" s="27" t="s">
        <v>152</v>
      </c>
      <c r="C19" s="28" t="s">
        <v>356</v>
      </c>
      <c r="D19" s="48">
        <v>17069</v>
      </c>
      <c r="E19" s="48">
        <v>126990</v>
      </c>
      <c r="F19" s="48">
        <v>-6859.9072222222221</v>
      </c>
      <c r="G19" s="49">
        <v>30973045.842542913</v>
      </c>
    </row>
    <row r="20" spans="1:7" x14ac:dyDescent="0.25">
      <c r="A20" s="26">
        <v>21</v>
      </c>
      <c r="B20" s="27" t="s">
        <v>153</v>
      </c>
      <c r="C20" s="28" t="s">
        <v>357</v>
      </c>
      <c r="D20" s="48"/>
      <c r="E20" s="48"/>
      <c r="F20" s="48"/>
      <c r="G20" s="49"/>
    </row>
    <row r="21" spans="1:7" x14ac:dyDescent="0.25">
      <c r="A21" s="26">
        <v>57</v>
      </c>
      <c r="B21" s="27" t="s">
        <v>210</v>
      </c>
      <c r="C21" s="28" t="s">
        <v>358</v>
      </c>
      <c r="D21" s="48">
        <v>18597</v>
      </c>
      <c r="E21" s="48">
        <v>316878</v>
      </c>
      <c r="F21" s="48">
        <v>-5694.2505555555554</v>
      </c>
      <c r="G21" s="49">
        <v>28814324.84816137</v>
      </c>
    </row>
    <row r="22" spans="1:7" x14ac:dyDescent="0.25">
      <c r="A22" s="26">
        <v>57</v>
      </c>
      <c r="B22" s="27" t="s">
        <v>211</v>
      </c>
      <c r="C22" s="28" t="s">
        <v>359</v>
      </c>
      <c r="D22" s="48"/>
      <c r="E22" s="48"/>
      <c r="F22" s="48"/>
      <c r="G22" s="49"/>
    </row>
    <row r="23" spans="1:7" x14ac:dyDescent="0.25">
      <c r="A23" s="26">
        <v>57</v>
      </c>
      <c r="B23" s="27" t="s">
        <v>212</v>
      </c>
      <c r="C23" s="28" t="s">
        <v>360</v>
      </c>
      <c r="D23" s="48"/>
      <c r="E23" s="48"/>
      <c r="F23" s="48"/>
      <c r="G23" s="49"/>
    </row>
    <row r="24" spans="1:7" x14ac:dyDescent="0.25">
      <c r="A24" s="26">
        <v>43</v>
      </c>
      <c r="B24" s="27" t="s">
        <v>189</v>
      </c>
      <c r="C24" s="28" t="s">
        <v>361</v>
      </c>
      <c r="D24" s="48">
        <v>20306</v>
      </c>
      <c r="E24" s="48">
        <v>321547</v>
      </c>
      <c r="F24" s="48">
        <v>-5019.2219444444445</v>
      </c>
      <c r="G24" s="49">
        <v>26018497.202669952</v>
      </c>
    </row>
    <row r="25" spans="1:7" x14ac:dyDescent="0.25">
      <c r="A25" s="26">
        <v>43</v>
      </c>
      <c r="B25" s="27" t="s">
        <v>190</v>
      </c>
      <c r="C25" s="28" t="s">
        <v>362</v>
      </c>
      <c r="D25" s="48"/>
      <c r="E25" s="48"/>
      <c r="F25" s="48"/>
      <c r="G25" s="49"/>
    </row>
    <row r="26" spans="1:7" x14ac:dyDescent="0.25">
      <c r="A26" s="26">
        <v>76</v>
      </c>
      <c r="B26" s="27" t="s">
        <v>241</v>
      </c>
      <c r="C26" s="28" t="s">
        <v>363</v>
      </c>
      <c r="D26" s="48">
        <v>11396</v>
      </c>
      <c r="E26" s="48">
        <v>319173</v>
      </c>
      <c r="F26" s="48">
        <v>-4860.3091666666669</v>
      </c>
      <c r="G26" s="49">
        <v>25309327.89273918</v>
      </c>
    </row>
    <row r="27" spans="1:7" x14ac:dyDescent="0.25">
      <c r="A27" s="26">
        <v>76</v>
      </c>
      <c r="B27" s="27" t="s">
        <v>242</v>
      </c>
      <c r="C27" s="28" t="s">
        <v>364</v>
      </c>
      <c r="D27" s="48"/>
      <c r="E27" s="48"/>
      <c r="F27" s="48"/>
      <c r="G27" s="49"/>
    </row>
    <row r="28" spans="1:7" x14ac:dyDescent="0.25">
      <c r="A28" s="26">
        <v>20</v>
      </c>
      <c r="B28" s="27" t="s">
        <v>151</v>
      </c>
      <c r="C28" s="28" t="s">
        <v>365</v>
      </c>
      <c r="D28" s="29">
        <v>16933</v>
      </c>
      <c r="E28" s="30">
        <v>4322</v>
      </c>
      <c r="F28" s="30">
        <v>-5457.3436111111114</v>
      </c>
      <c r="G28" s="31">
        <v>23220749.282984044</v>
      </c>
    </row>
    <row r="29" spans="1:7" x14ac:dyDescent="0.25">
      <c r="A29" s="26">
        <v>25</v>
      </c>
      <c r="B29" s="27" t="s">
        <v>154</v>
      </c>
      <c r="C29" s="28" t="s">
        <v>366</v>
      </c>
      <c r="D29" s="48">
        <v>15880</v>
      </c>
      <c r="E29" s="48">
        <v>4322</v>
      </c>
      <c r="F29" s="48">
        <v>-5457.3436111111114</v>
      </c>
      <c r="G29" s="49">
        <v>23220749.282984044</v>
      </c>
    </row>
    <row r="30" spans="1:7" x14ac:dyDescent="0.25">
      <c r="A30" s="26">
        <v>25</v>
      </c>
      <c r="B30" s="27" t="s">
        <v>155</v>
      </c>
      <c r="C30" s="28" t="s">
        <v>367</v>
      </c>
      <c r="D30" s="48"/>
      <c r="E30" s="48"/>
      <c r="F30" s="48"/>
      <c r="G30" s="49"/>
    </row>
    <row r="31" spans="1:7" x14ac:dyDescent="0.25">
      <c r="A31" s="26">
        <v>28</v>
      </c>
      <c r="B31" s="27" t="s">
        <v>158</v>
      </c>
      <c r="C31" s="28" t="s">
        <v>368</v>
      </c>
      <c r="D31" s="48">
        <v>14916</v>
      </c>
      <c r="E31" s="48">
        <v>4322</v>
      </c>
      <c r="F31" s="48">
        <v>-5457.3436111111114</v>
      </c>
      <c r="G31" s="49">
        <v>23220749.282984044</v>
      </c>
    </row>
    <row r="32" spans="1:7" x14ac:dyDescent="0.25">
      <c r="A32" s="26">
        <v>28</v>
      </c>
      <c r="B32" s="27" t="s">
        <v>159</v>
      </c>
      <c r="C32" s="28" t="s">
        <v>369</v>
      </c>
      <c r="D32" s="48"/>
      <c r="E32" s="48"/>
      <c r="F32" s="48"/>
      <c r="G32" s="49"/>
    </row>
    <row r="33" spans="1:7" x14ac:dyDescent="0.25">
      <c r="A33" s="26">
        <v>7</v>
      </c>
      <c r="B33" s="27" t="s">
        <v>143</v>
      </c>
      <c r="C33" s="28" t="s">
        <v>370</v>
      </c>
      <c r="D33" s="29">
        <v>26798</v>
      </c>
      <c r="E33" s="30">
        <v>164465</v>
      </c>
      <c r="F33" s="30">
        <v>-4999.1605555555552</v>
      </c>
      <c r="G33" s="31">
        <v>23627416.70103756</v>
      </c>
    </row>
    <row r="34" spans="1:7" x14ac:dyDescent="0.25">
      <c r="A34" s="26">
        <v>81</v>
      </c>
      <c r="B34" s="27" t="s">
        <v>247</v>
      </c>
      <c r="C34" s="28" t="s">
        <v>371</v>
      </c>
      <c r="D34" s="29">
        <v>11014</v>
      </c>
      <c r="E34" s="30">
        <v>161167</v>
      </c>
      <c r="F34" s="30">
        <v>-4608.304444444444</v>
      </c>
      <c r="G34" s="31">
        <v>21920471.335692618</v>
      </c>
    </row>
  </sheetData>
  <mergeCells count="39">
    <mergeCell ref="D3:D4"/>
    <mergeCell ref="E3:E4"/>
    <mergeCell ref="F3:F4"/>
    <mergeCell ref="G3:G4"/>
    <mergeCell ref="D5:D7"/>
    <mergeCell ref="E5:E7"/>
    <mergeCell ref="F5:F7"/>
    <mergeCell ref="G5:G7"/>
    <mergeCell ref="D8:D10"/>
    <mergeCell ref="E8:E10"/>
    <mergeCell ref="F8:F10"/>
    <mergeCell ref="G8:G10"/>
    <mergeCell ref="E12:E18"/>
    <mergeCell ref="F12:F18"/>
    <mergeCell ref="G12:G18"/>
    <mergeCell ref="D19:D20"/>
    <mergeCell ref="E19:E20"/>
    <mergeCell ref="F19:F20"/>
    <mergeCell ref="G19:G20"/>
    <mergeCell ref="D21:D23"/>
    <mergeCell ref="E21:E23"/>
    <mergeCell ref="F21:F23"/>
    <mergeCell ref="G21:G23"/>
    <mergeCell ref="D24:D25"/>
    <mergeCell ref="E24:E25"/>
    <mergeCell ref="F24:F25"/>
    <mergeCell ref="G24:G25"/>
    <mergeCell ref="D26:D27"/>
    <mergeCell ref="E26:E27"/>
    <mergeCell ref="F26:F27"/>
    <mergeCell ref="G26:G27"/>
    <mergeCell ref="D29:D30"/>
    <mergeCell ref="E29:E30"/>
    <mergeCell ref="F29:F30"/>
    <mergeCell ref="G29:G30"/>
    <mergeCell ref="D31:D32"/>
    <mergeCell ref="E31:E32"/>
    <mergeCell ref="F31:F32"/>
    <mergeCell ref="G31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</vt:lpstr>
      <vt:lpstr>doc</vt:lpstr>
    </vt:vector>
  </TitlesOfParts>
  <Company>MDVSR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Laktišová, Michaela</dc:creator>
  <cp:lastModifiedBy>Patrik Hlavaty</cp:lastModifiedBy>
  <cp:lastPrinted>2024-11-14T09:38:32Z</cp:lastPrinted>
  <dcterms:created xsi:type="dcterms:W3CDTF">2024-10-10T22:02:38Z</dcterms:created>
  <dcterms:modified xsi:type="dcterms:W3CDTF">2025-01-09T10:26:12Z</dcterms:modified>
</cp:coreProperties>
</file>